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prott\Desktop\USDA\"/>
    </mc:Choice>
  </mc:AlternateContent>
  <xr:revisionPtr revIDLastSave="0" documentId="13_ncr:1_{AFB0FB1E-C76D-4515-A14B-686FE64B7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J4" i="1"/>
  <c r="C25" i="1"/>
  <c r="E25" i="1"/>
  <c r="G25" i="1"/>
  <c r="I25" i="1"/>
  <c r="J25" i="1"/>
  <c r="K25" i="1"/>
  <c r="E5" i="1"/>
  <c r="K5" i="1"/>
  <c r="E6" i="1"/>
  <c r="K6" i="1"/>
  <c r="K7" i="1"/>
  <c r="K8" i="1"/>
  <c r="J5" i="1"/>
  <c r="J6" i="1"/>
  <c r="J7" i="1"/>
  <c r="J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10" i="1"/>
  <c r="I7" i="1"/>
  <c r="I8" i="1"/>
  <c r="I9" i="1"/>
  <c r="I6" i="1"/>
  <c r="I5" i="1"/>
  <c r="I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6" i="1"/>
  <c r="G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C5" i="1"/>
  <c r="C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4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</calcChain>
</file>

<file path=xl/sharedStrings.xml><?xml version="1.0" encoding="utf-8"?>
<sst xmlns="http://schemas.openxmlformats.org/spreadsheetml/2006/main" count="19" uniqueCount="15">
  <si>
    <t>Winter</t>
  </si>
  <si>
    <t>Spring</t>
  </si>
  <si>
    <t>Totals</t>
  </si>
  <si>
    <t>Year</t>
  </si>
  <si>
    <t>Bushels Harvested (1000)</t>
  </si>
  <si>
    <t>% Loss</t>
  </si>
  <si>
    <t>Bushels  Lost (1000)</t>
  </si>
  <si>
    <t>Metric Tons Lost</t>
  </si>
  <si>
    <t>Total Bushels Lost (1000)</t>
  </si>
  <si>
    <t>Total Metric Tons Lost</t>
  </si>
  <si>
    <r>
      <t>Estimated U.S. Wheat Yield Losses Due to Stripe Rust Since 2000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</si>
  <si>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These estimates were made using data maintained by the USDA-ARS Cereal Disease Lab in St. Paul, Minnesota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</si>
  <si>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Reported data for these years are incomplete</t>
    </r>
  </si>
  <si>
    <r>
      <t>2018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</si>
  <si>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2017</t>
    </r>
    <r>
      <rPr>
        <b/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</si>
</sst>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2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12" xfId="1" applyNumberFormat="1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 vertical="center" wrapText="1"/>
    </xf>
    <xf numFmtId="164" fontId="1" fillId="0" borderId="16" xfId="1" applyNumberFormat="1" applyFont="1" applyBorder="1" applyAlignment="1">
      <alignment horizontal="center" vertical="center" wrapText="1"/>
    </xf>
    <xf numFmtId="164" fontId="1" fillId="0" borderId="17" xfId="1" applyNumberFormat="1" applyFont="1" applyBorder="1" applyAlignment="1">
      <alignment horizontal="center" vertical="center" wrapText="1"/>
    </xf>
    <xf numFmtId="164" fontId="1" fillId="0" borderId="18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/>
    </xf>
    <xf numFmtId="164" fontId="0" fillId="0" borderId="19" xfId="1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/>
    </xf>
    <xf numFmtId="164" fontId="1" fillId="0" borderId="21" xfId="1" applyNumberFormat="1" applyFont="1" applyBorder="1" applyAlignment="1">
      <alignment horizontal="center" vertical="center" wrapText="1"/>
    </xf>
    <xf numFmtId="2" fontId="1" fillId="0" borderId="20" xfId="2" applyNumberFormat="1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A3" workbookViewId="0">
      <selection activeCell="A7" sqref="A7"/>
    </sheetView>
  </sheetViews>
  <sheetFormatPr defaultRowHeight="15" x14ac:dyDescent="0.25"/>
  <cols>
    <col min="1" max="1" width="9.140625" style="3"/>
    <col min="2" max="2" width="10.5703125" style="3" bestFit="1" customWidth="1"/>
    <col min="3" max="3" width="11.5703125" style="3" bestFit="1" customWidth="1"/>
    <col min="4" max="4" width="9.140625" style="3"/>
    <col min="5" max="5" width="10.5703125" style="3" bestFit="1" customWidth="1"/>
    <col min="6" max="6" width="9.7109375" style="3" customWidth="1"/>
    <col min="7" max="8" width="9.140625" style="3"/>
    <col min="9" max="9" width="10.5703125" style="3" bestFit="1" customWidth="1"/>
    <col min="10" max="10" width="9.140625" style="3"/>
    <col min="11" max="11" width="10.5703125" style="3" bestFit="1" customWidth="1"/>
  </cols>
  <sheetData>
    <row r="1" spans="1:11" ht="18.75" thickTop="1" thickBot="1" x14ac:dyDescent="0.3">
      <c r="A1" s="41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ht="16.5" thickTop="1" thickBot="1" x14ac:dyDescent="0.3">
      <c r="A2" s="45" t="s">
        <v>3</v>
      </c>
      <c r="B2" s="39" t="s">
        <v>0</v>
      </c>
      <c r="C2" s="39"/>
      <c r="D2" s="39"/>
      <c r="E2" s="40"/>
      <c r="F2" s="39" t="s">
        <v>1</v>
      </c>
      <c r="G2" s="39"/>
      <c r="H2" s="39"/>
      <c r="I2" s="39"/>
      <c r="J2" s="41" t="s">
        <v>2</v>
      </c>
      <c r="K2" s="42"/>
    </row>
    <row r="3" spans="1:11" ht="61.5" thickTop="1" thickBot="1" x14ac:dyDescent="0.3">
      <c r="A3" s="46"/>
      <c r="B3" s="9" t="s">
        <v>4</v>
      </c>
      <c r="C3" s="6" t="s">
        <v>5</v>
      </c>
      <c r="D3" s="5" t="s">
        <v>6</v>
      </c>
      <c r="E3" s="10" t="s">
        <v>7</v>
      </c>
      <c r="F3" s="9" t="s">
        <v>4</v>
      </c>
      <c r="G3" s="7" t="s">
        <v>5</v>
      </c>
      <c r="H3" s="5" t="s">
        <v>6</v>
      </c>
      <c r="I3" s="11" t="s">
        <v>7</v>
      </c>
      <c r="J3" s="12" t="s">
        <v>8</v>
      </c>
      <c r="K3" s="8" t="s">
        <v>9</v>
      </c>
    </row>
    <row r="4" spans="1:11" ht="15.75" thickTop="1" x14ac:dyDescent="0.25">
      <c r="A4" s="47">
        <v>2021</v>
      </c>
      <c r="B4" s="19">
        <v>1277365</v>
      </c>
      <c r="C4" s="14">
        <f>(D4/B4)*100</f>
        <v>2.3025603488431261</v>
      </c>
      <c r="D4" s="13">
        <v>29412.1</v>
      </c>
      <c r="E4" s="20">
        <f>(D4*1000)*0.027216</f>
        <v>800479.71360000002</v>
      </c>
      <c r="F4" s="19">
        <v>331140</v>
      </c>
      <c r="G4" s="13">
        <v>0.1</v>
      </c>
      <c r="H4" s="13">
        <v>0.1</v>
      </c>
      <c r="I4" s="20">
        <f>(H4*1000)*0.027216</f>
        <v>2.7216</v>
      </c>
      <c r="J4" s="19">
        <f>D4+H4</f>
        <v>29412.199999999997</v>
      </c>
      <c r="K4" s="20">
        <f>E4+I4</f>
        <v>800482.43520000007</v>
      </c>
    </row>
    <row r="5" spans="1:11" x14ac:dyDescent="0.25">
      <c r="A5" s="36">
        <v>2020</v>
      </c>
      <c r="B5" s="21">
        <v>1171022</v>
      </c>
      <c r="C5" s="16">
        <f t="shared" ref="C5:C25" si="0">(D5/B5)*100</f>
        <v>1.4276076794458172</v>
      </c>
      <c r="D5" s="15">
        <v>16717.599999999999</v>
      </c>
      <c r="E5" s="22">
        <f t="shared" ref="E5:E9" si="1">(D5*1000)*0.027216</f>
        <v>454986.20159999997</v>
      </c>
      <c r="F5" s="21">
        <v>585990</v>
      </c>
      <c r="G5" s="17">
        <f>(H5/F5)*100</f>
        <v>5.5632348674892064E-2</v>
      </c>
      <c r="H5" s="15">
        <v>326</v>
      </c>
      <c r="I5" s="22">
        <f>(H5*1000)*0.027216</f>
        <v>8872.4160000000011</v>
      </c>
      <c r="J5" s="29">
        <f>D5+H5</f>
        <v>17043.599999999999</v>
      </c>
      <c r="K5" s="30">
        <f t="shared" ref="K5:K8" si="2">E5+I5</f>
        <v>463858.6176</v>
      </c>
    </row>
    <row r="6" spans="1:11" x14ac:dyDescent="0.25">
      <c r="A6" s="36">
        <v>2019</v>
      </c>
      <c r="B6" s="23">
        <v>1304003</v>
      </c>
      <c r="C6" s="16">
        <f t="shared" si="0"/>
        <v>2.2894119108621682</v>
      </c>
      <c r="D6" s="18">
        <v>29854</v>
      </c>
      <c r="E6" s="22">
        <f t="shared" si="1"/>
        <v>812506.46400000004</v>
      </c>
      <c r="F6" s="23">
        <v>599990</v>
      </c>
      <c r="G6" s="17">
        <f>(H6/F6)*100</f>
        <v>9.5501591693194887E-2</v>
      </c>
      <c r="H6" s="18">
        <v>573</v>
      </c>
      <c r="I6" s="22">
        <f>(H6*1000)*0.027216</f>
        <v>15594.768</v>
      </c>
      <c r="J6" s="29">
        <f t="shared" ref="J6:J8" si="3">D6+H6</f>
        <v>30427</v>
      </c>
      <c r="K6" s="30">
        <f t="shared" si="2"/>
        <v>828101.23200000008</v>
      </c>
    </row>
    <row r="7" spans="1:11" ht="17.25" x14ac:dyDescent="0.25">
      <c r="A7" s="36" t="s">
        <v>13</v>
      </c>
      <c r="B7" s="23">
        <v>1183939</v>
      </c>
      <c r="C7" s="15">
        <v>0</v>
      </c>
      <c r="D7" s="15">
        <v>0</v>
      </c>
      <c r="E7" s="22">
        <f t="shared" si="1"/>
        <v>0</v>
      </c>
      <c r="F7" s="23">
        <v>623232</v>
      </c>
      <c r="G7" s="15">
        <v>0</v>
      </c>
      <c r="H7" s="15">
        <v>0</v>
      </c>
      <c r="I7" s="22">
        <f t="shared" ref="I7:I9" si="4">(H7*1000)*0.027216</f>
        <v>0</v>
      </c>
      <c r="J7" s="29">
        <f t="shared" si="3"/>
        <v>0</v>
      </c>
      <c r="K7" s="30">
        <f t="shared" si="2"/>
        <v>0</v>
      </c>
    </row>
    <row r="8" spans="1:11" ht="17.25" x14ac:dyDescent="0.25">
      <c r="A8" s="36" t="s">
        <v>14</v>
      </c>
      <c r="B8" s="23">
        <v>1270282</v>
      </c>
      <c r="C8" s="15">
        <v>0</v>
      </c>
      <c r="D8" s="15">
        <v>0</v>
      </c>
      <c r="E8" s="22">
        <f t="shared" si="1"/>
        <v>0</v>
      </c>
      <c r="F8" s="23">
        <v>415851</v>
      </c>
      <c r="G8" s="15">
        <v>0</v>
      </c>
      <c r="H8" s="15">
        <v>0</v>
      </c>
      <c r="I8" s="22">
        <f t="shared" si="4"/>
        <v>0</v>
      </c>
      <c r="J8" s="29">
        <f t="shared" si="3"/>
        <v>0</v>
      </c>
      <c r="K8" s="30">
        <f t="shared" si="2"/>
        <v>0</v>
      </c>
    </row>
    <row r="9" spans="1:11" x14ac:dyDescent="0.25">
      <c r="A9" s="37">
        <v>2016</v>
      </c>
      <c r="B9" s="23">
        <v>1671532</v>
      </c>
      <c r="C9" s="16">
        <f t="shared" si="0"/>
        <v>7.1639999999999997</v>
      </c>
      <c r="D9" s="18">
        <v>119748.55248</v>
      </c>
      <c r="E9" s="22">
        <f t="shared" si="1"/>
        <v>3259076.6042956803</v>
      </c>
      <c r="F9" s="23">
        <v>534027</v>
      </c>
      <c r="G9" s="17">
        <f t="shared" ref="G9:G25" si="5">(H9/F9)*100</f>
        <v>1.7738</v>
      </c>
      <c r="H9" s="18">
        <v>9472.5709260000003</v>
      </c>
      <c r="I9" s="22">
        <f t="shared" si="4"/>
        <v>257805.49032201603</v>
      </c>
      <c r="J9" s="29">
        <f>D9+H9</f>
        <v>129221.123406</v>
      </c>
      <c r="K9" s="30">
        <f>E9+I9</f>
        <v>3516882.0946176965</v>
      </c>
    </row>
    <row r="10" spans="1:11" x14ac:dyDescent="0.25">
      <c r="A10" s="37">
        <v>2015</v>
      </c>
      <c r="B10" s="23">
        <v>1374690</v>
      </c>
      <c r="C10" s="16">
        <f t="shared" si="0"/>
        <v>12.624320516189103</v>
      </c>
      <c r="D10" s="18">
        <v>173545.27170399998</v>
      </c>
      <c r="E10" s="22">
        <f t="shared" ref="E10:E25" si="6">(D10*1000)*0.027216</f>
        <v>4723208.114696064</v>
      </c>
      <c r="F10" s="23">
        <v>603240</v>
      </c>
      <c r="G10" s="17">
        <f t="shared" si="5"/>
        <v>7.1286984550096149</v>
      </c>
      <c r="H10" s="18">
        <v>43003.160559999997</v>
      </c>
      <c r="I10" s="22">
        <f>(H10*1000)*0.027216</f>
        <v>1170374.01780096</v>
      </c>
      <c r="J10" s="29">
        <f t="shared" ref="J10:K25" si="7">D10+H10</f>
        <v>216548.43226399997</v>
      </c>
      <c r="K10" s="30">
        <f t="shared" si="7"/>
        <v>5893582.1324970238</v>
      </c>
    </row>
    <row r="11" spans="1:11" x14ac:dyDescent="0.25">
      <c r="A11" s="37">
        <v>2014</v>
      </c>
      <c r="B11" s="23">
        <v>1377216</v>
      </c>
      <c r="C11" s="16">
        <f t="shared" si="0"/>
        <v>0.17886025091198476</v>
      </c>
      <c r="D11" s="18">
        <v>2463.2919932</v>
      </c>
      <c r="E11" s="22">
        <f t="shared" si="6"/>
        <v>67040.954886931198</v>
      </c>
      <c r="F11" s="23">
        <v>595038</v>
      </c>
      <c r="G11" s="17">
        <f t="shared" si="5"/>
        <v>0.37094001434415808</v>
      </c>
      <c r="H11" s="18">
        <v>2207.2340425531911</v>
      </c>
      <c r="I11" s="22">
        <f t="shared" ref="I11:I25" si="8">(H11*1000)*0.027216</f>
        <v>60072.081702127653</v>
      </c>
      <c r="J11" s="29">
        <f t="shared" si="7"/>
        <v>4670.5260357531915</v>
      </c>
      <c r="K11" s="30">
        <f t="shared" si="7"/>
        <v>127113.03658905884</v>
      </c>
    </row>
    <row r="12" spans="1:11" x14ac:dyDescent="0.25">
      <c r="A12" s="37">
        <v>2013</v>
      </c>
      <c r="B12" s="23">
        <v>1534253</v>
      </c>
      <c r="C12" s="16">
        <f t="shared" si="0"/>
        <v>0.67642330086200797</v>
      </c>
      <c r="D12" s="18">
        <v>10378.044786174383</v>
      </c>
      <c r="E12" s="22">
        <f t="shared" si="6"/>
        <v>282448.86690052203</v>
      </c>
      <c r="F12" s="23">
        <v>531739</v>
      </c>
      <c r="G12" s="17">
        <f t="shared" si="5"/>
        <v>1.19876570280313</v>
      </c>
      <c r="H12" s="18">
        <v>6374.3047604283356</v>
      </c>
      <c r="I12" s="22">
        <f t="shared" si="8"/>
        <v>173483.07835981759</v>
      </c>
      <c r="J12" s="29">
        <f t="shared" si="7"/>
        <v>16752.34954660272</v>
      </c>
      <c r="K12" s="30">
        <f t="shared" si="7"/>
        <v>455931.94526033965</v>
      </c>
    </row>
    <row r="13" spans="1:11" x14ac:dyDescent="0.25">
      <c r="A13" s="37">
        <v>2012</v>
      </c>
      <c r="B13" s="23">
        <v>1645202</v>
      </c>
      <c r="C13" s="16">
        <f t="shared" si="0"/>
        <v>2.7211868111399902</v>
      </c>
      <c r="D13" s="18">
        <v>44769.019840611341</v>
      </c>
      <c r="E13" s="22">
        <f t="shared" si="6"/>
        <v>1218433.6439820782</v>
      </c>
      <c r="F13" s="23">
        <v>541959</v>
      </c>
      <c r="G13" s="17">
        <f t="shared" si="5"/>
        <v>1.8229030471981802</v>
      </c>
      <c r="H13" s="18">
        <v>9879.3871255647846</v>
      </c>
      <c r="I13" s="22">
        <f t="shared" si="8"/>
        <v>268877.40000937117</v>
      </c>
      <c r="J13" s="29">
        <f t="shared" si="7"/>
        <v>54648.406966176124</v>
      </c>
      <c r="K13" s="30">
        <f t="shared" si="7"/>
        <v>1487311.0439914493</v>
      </c>
    </row>
    <row r="14" spans="1:11" x14ac:dyDescent="0.25">
      <c r="A14" s="37">
        <v>2011</v>
      </c>
      <c r="B14" s="23">
        <v>1493677</v>
      </c>
      <c r="C14" s="16">
        <f t="shared" si="0"/>
        <v>1.7832118233379199</v>
      </c>
      <c r="D14" s="18">
        <v>26635.424866479141</v>
      </c>
      <c r="E14" s="22">
        <f t="shared" si="6"/>
        <v>724909.72316609626</v>
      </c>
      <c r="F14" s="23">
        <v>462473</v>
      </c>
      <c r="G14" s="17">
        <f t="shared" si="5"/>
        <v>1.7300972470081999</v>
      </c>
      <c r="H14" s="18">
        <v>8001.2326411562326</v>
      </c>
      <c r="I14" s="22">
        <f t="shared" si="8"/>
        <v>217761.54756170805</v>
      </c>
      <c r="J14" s="29">
        <f t="shared" si="7"/>
        <v>34636.657507635377</v>
      </c>
      <c r="K14" s="30">
        <f t="shared" si="7"/>
        <v>942671.27072780428</v>
      </c>
    </row>
    <row r="15" spans="1:11" x14ac:dyDescent="0.25">
      <c r="A15" s="37">
        <v>2010</v>
      </c>
      <c r="B15" s="23">
        <v>1485236</v>
      </c>
      <c r="C15" s="16">
        <f t="shared" si="0"/>
        <v>5.8485839280958398</v>
      </c>
      <c r="D15" s="18">
        <v>86865.273990293528</v>
      </c>
      <c r="E15" s="22">
        <f t="shared" si="6"/>
        <v>2364125.2969198287</v>
      </c>
      <c r="F15" s="23">
        <v>615975</v>
      </c>
      <c r="G15" s="17">
        <f t="shared" si="5"/>
        <v>1.4454258089329999</v>
      </c>
      <c r="H15" s="18">
        <v>8903.4616265750465</v>
      </c>
      <c r="I15" s="22">
        <f t="shared" si="8"/>
        <v>242316.61162886649</v>
      </c>
      <c r="J15" s="29">
        <f t="shared" si="7"/>
        <v>95768.73561686858</v>
      </c>
      <c r="K15" s="30">
        <f t="shared" si="7"/>
        <v>2606441.908548695</v>
      </c>
    </row>
    <row r="16" spans="1:11" x14ac:dyDescent="0.25">
      <c r="A16" s="37">
        <v>2009</v>
      </c>
      <c r="B16" s="23">
        <v>1522718</v>
      </c>
      <c r="C16" s="16">
        <f t="shared" si="0"/>
        <v>0.06</v>
      </c>
      <c r="D16" s="18">
        <v>913.63079999999991</v>
      </c>
      <c r="E16" s="22">
        <f t="shared" si="6"/>
        <v>24865.3758528</v>
      </c>
      <c r="F16" s="23">
        <v>584411</v>
      </c>
      <c r="G16" s="17">
        <f t="shared" si="5"/>
        <v>0.04</v>
      </c>
      <c r="H16" s="18">
        <v>233.76440000000002</v>
      </c>
      <c r="I16" s="22">
        <f t="shared" si="8"/>
        <v>6362.1319104000004</v>
      </c>
      <c r="J16" s="29">
        <f t="shared" si="7"/>
        <v>1147.3951999999999</v>
      </c>
      <c r="K16" s="30">
        <f t="shared" si="7"/>
        <v>31227.507763199999</v>
      </c>
    </row>
    <row r="17" spans="1:11" x14ac:dyDescent="0.25">
      <c r="A17" s="37">
        <v>2008</v>
      </c>
      <c r="B17" s="23">
        <v>1867903</v>
      </c>
      <c r="C17" s="16">
        <f t="shared" si="0"/>
        <v>0.09</v>
      </c>
      <c r="D17" s="18">
        <v>1681.1126999999999</v>
      </c>
      <c r="E17" s="22">
        <f t="shared" si="6"/>
        <v>45753.163243199997</v>
      </c>
      <c r="F17" s="23">
        <v>546744</v>
      </c>
      <c r="G17" s="17">
        <f t="shared" si="5"/>
        <v>0.06</v>
      </c>
      <c r="H17" s="18">
        <v>328.04639999999995</v>
      </c>
      <c r="I17" s="22">
        <f t="shared" si="8"/>
        <v>8928.1108224</v>
      </c>
      <c r="J17" s="29">
        <f t="shared" si="7"/>
        <v>2009.1590999999999</v>
      </c>
      <c r="K17" s="30">
        <f t="shared" si="7"/>
        <v>54681.274065599995</v>
      </c>
    </row>
    <row r="18" spans="1:11" x14ac:dyDescent="0.25">
      <c r="A18" s="37">
        <v>2007</v>
      </c>
      <c r="B18" s="23">
        <v>1515989</v>
      </c>
      <c r="C18" s="16">
        <f t="shared" si="0"/>
        <v>0.67</v>
      </c>
      <c r="D18" s="18">
        <v>10157.1263</v>
      </c>
      <c r="E18" s="22">
        <f t="shared" si="6"/>
        <v>276436.34938080003</v>
      </c>
      <c r="F18" s="23">
        <v>479047</v>
      </c>
      <c r="G18" s="17">
        <f t="shared" si="5"/>
        <v>0.05</v>
      </c>
      <c r="H18" s="18">
        <v>239.52350000000001</v>
      </c>
      <c r="I18" s="22">
        <f t="shared" si="8"/>
        <v>6518.8715760000005</v>
      </c>
      <c r="J18" s="29">
        <f t="shared" si="7"/>
        <v>10396.649799999999</v>
      </c>
      <c r="K18" s="30">
        <f t="shared" si="7"/>
        <v>282955.22095680004</v>
      </c>
    </row>
    <row r="19" spans="1:11" x14ac:dyDescent="0.25">
      <c r="A19" s="37">
        <v>2006</v>
      </c>
      <c r="B19" s="23">
        <v>1298081</v>
      </c>
      <c r="C19" s="16">
        <f t="shared" si="0"/>
        <v>0.28999999999999998</v>
      </c>
      <c r="D19" s="18">
        <v>3764.4348999999997</v>
      </c>
      <c r="E19" s="22">
        <f t="shared" si="6"/>
        <v>102452.8602384</v>
      </c>
      <c r="F19" s="23">
        <v>460480</v>
      </c>
      <c r="G19" s="17">
        <f t="shared" si="5"/>
        <v>0.08</v>
      </c>
      <c r="H19" s="18">
        <v>368.38400000000001</v>
      </c>
      <c r="I19" s="22">
        <f t="shared" si="8"/>
        <v>10025.938944</v>
      </c>
      <c r="J19" s="29">
        <f t="shared" si="7"/>
        <v>4132.8189000000002</v>
      </c>
      <c r="K19" s="30">
        <f t="shared" si="7"/>
        <v>112478.79918239999</v>
      </c>
    </row>
    <row r="20" spans="1:11" x14ac:dyDescent="0.25">
      <c r="A20" s="37">
        <v>2005</v>
      </c>
      <c r="B20" s="23">
        <v>1499129</v>
      </c>
      <c r="C20" s="16">
        <f t="shared" si="0"/>
        <v>4.4899999999999993</v>
      </c>
      <c r="D20" s="18">
        <v>67310.892099999997</v>
      </c>
      <c r="E20" s="22">
        <f t="shared" si="6"/>
        <v>1831933.2393935998</v>
      </c>
      <c r="F20" s="23">
        <v>504456</v>
      </c>
      <c r="G20" s="17">
        <f t="shared" si="5"/>
        <v>0.4</v>
      </c>
      <c r="H20" s="18">
        <v>2017.8240000000001</v>
      </c>
      <c r="I20" s="22">
        <f t="shared" si="8"/>
        <v>54917.097984</v>
      </c>
      <c r="J20" s="29">
        <f t="shared" si="7"/>
        <v>69328.716099999991</v>
      </c>
      <c r="K20" s="30">
        <f t="shared" si="7"/>
        <v>1886850.3373775999</v>
      </c>
    </row>
    <row r="21" spans="1:11" x14ac:dyDescent="0.25">
      <c r="A21" s="37">
        <v>2004</v>
      </c>
      <c r="B21" s="23">
        <v>1499434</v>
      </c>
      <c r="C21" s="16">
        <f t="shared" si="0"/>
        <v>0.67</v>
      </c>
      <c r="D21" s="18">
        <v>10046.2078</v>
      </c>
      <c r="E21" s="22">
        <f t="shared" si="6"/>
        <v>273417.59148480004</v>
      </c>
      <c r="F21" s="23">
        <v>568918</v>
      </c>
      <c r="G21" s="17">
        <f t="shared" si="5"/>
        <v>0.24</v>
      </c>
      <c r="H21" s="18">
        <v>1365.4032</v>
      </c>
      <c r="I21" s="22">
        <f t="shared" si="8"/>
        <v>37160.813491200002</v>
      </c>
      <c r="J21" s="29">
        <f t="shared" si="7"/>
        <v>11411.611000000001</v>
      </c>
      <c r="K21" s="30">
        <f t="shared" si="7"/>
        <v>310578.40497600002</v>
      </c>
    </row>
    <row r="22" spans="1:11" x14ac:dyDescent="0.25">
      <c r="A22" s="37">
        <v>2003</v>
      </c>
      <c r="B22" s="23">
        <v>1707069</v>
      </c>
      <c r="C22" s="16">
        <f t="shared" si="0"/>
        <v>4.79</v>
      </c>
      <c r="D22" s="18">
        <v>81768.605100000001</v>
      </c>
      <c r="E22" s="22">
        <f t="shared" si="6"/>
        <v>2225414.3564015999</v>
      </c>
      <c r="F22" s="23">
        <v>532820</v>
      </c>
      <c r="G22" s="17">
        <f t="shared" si="5"/>
        <v>0.19</v>
      </c>
      <c r="H22" s="18">
        <v>1012.3579999999999</v>
      </c>
      <c r="I22" s="22">
        <f t="shared" si="8"/>
        <v>27552.335328000001</v>
      </c>
      <c r="J22" s="29">
        <f t="shared" si="7"/>
        <v>82780.963099999994</v>
      </c>
      <c r="K22" s="30">
        <f t="shared" si="7"/>
        <v>2252966.6917296001</v>
      </c>
    </row>
    <row r="23" spans="1:11" x14ac:dyDescent="0.25">
      <c r="A23" s="37">
        <v>2002</v>
      </c>
      <c r="B23" s="23">
        <v>1142802</v>
      </c>
      <c r="C23" s="16">
        <f t="shared" si="0"/>
        <v>0.53</v>
      </c>
      <c r="D23" s="18">
        <v>6056.8505999999998</v>
      </c>
      <c r="E23" s="22">
        <f t="shared" si="6"/>
        <v>164843.2459296</v>
      </c>
      <c r="F23" s="23">
        <v>401589</v>
      </c>
      <c r="G23" s="17">
        <f t="shared" si="5"/>
        <v>0.47000000000000003</v>
      </c>
      <c r="H23" s="18">
        <v>1887.4683</v>
      </c>
      <c r="I23" s="22">
        <f t="shared" si="8"/>
        <v>51369.337252800004</v>
      </c>
      <c r="J23" s="29">
        <f t="shared" si="7"/>
        <v>7944.3189000000002</v>
      </c>
      <c r="K23" s="30">
        <f t="shared" si="7"/>
        <v>216212.58318240001</v>
      </c>
    </row>
    <row r="24" spans="1:11" x14ac:dyDescent="0.25">
      <c r="A24" s="37">
        <v>2001</v>
      </c>
      <c r="B24" s="23">
        <v>1142802</v>
      </c>
      <c r="C24" s="16">
        <f t="shared" si="0"/>
        <v>0.53</v>
      </c>
      <c r="D24" s="18">
        <v>6056.8505999999998</v>
      </c>
      <c r="E24" s="22">
        <f t="shared" si="6"/>
        <v>164843.2459296</v>
      </c>
      <c r="F24" s="23">
        <v>401589</v>
      </c>
      <c r="G24" s="17">
        <f t="shared" si="5"/>
        <v>0.47000000000000003</v>
      </c>
      <c r="H24" s="18">
        <v>1887.4683</v>
      </c>
      <c r="I24" s="22">
        <f t="shared" si="8"/>
        <v>51369.337252800004</v>
      </c>
      <c r="J24" s="29">
        <f t="shared" si="7"/>
        <v>7944.3189000000002</v>
      </c>
      <c r="K24" s="30">
        <f t="shared" si="7"/>
        <v>216212.58318240001</v>
      </c>
    </row>
    <row r="25" spans="1:11" ht="15.75" thickBot="1" x14ac:dyDescent="0.3">
      <c r="A25" s="38">
        <v>2000</v>
      </c>
      <c r="B25" s="24">
        <v>1562733</v>
      </c>
      <c r="C25" s="25">
        <f t="shared" si="0"/>
        <v>0.54999999999999993</v>
      </c>
      <c r="D25" s="26">
        <v>8595.0314999999991</v>
      </c>
      <c r="E25" s="27">
        <f t="shared" si="6"/>
        <v>233922.37730399999</v>
      </c>
      <c r="F25" s="24">
        <v>504565</v>
      </c>
      <c r="G25" s="28">
        <f t="shared" si="5"/>
        <v>0.27</v>
      </c>
      <c r="H25" s="26">
        <v>1362.3255000000001</v>
      </c>
      <c r="I25" s="27">
        <f t="shared" si="8"/>
        <v>37077.050808000007</v>
      </c>
      <c r="J25" s="31">
        <f t="shared" si="7"/>
        <v>9957.357</v>
      </c>
      <c r="K25" s="32">
        <f t="shared" si="7"/>
        <v>270999.42811199999</v>
      </c>
    </row>
    <row r="26" spans="1:11" ht="15.75" thickTop="1" x14ac:dyDescent="0.25">
      <c r="A26" s="33"/>
      <c r="B26" s="4"/>
      <c r="D26" s="4"/>
      <c r="E26" s="4"/>
      <c r="F26" s="4"/>
      <c r="G26" s="2"/>
      <c r="H26" s="4"/>
      <c r="I26" s="4"/>
      <c r="J26" s="1"/>
      <c r="K26" s="1"/>
    </row>
    <row r="27" spans="1:11" ht="17.25" x14ac:dyDescent="0.25">
      <c r="A27" s="35" t="s">
        <v>11</v>
      </c>
      <c r="B27" s="4"/>
      <c r="D27" s="4"/>
      <c r="E27" s="4"/>
      <c r="F27" s="4"/>
      <c r="G27" s="2"/>
      <c r="H27" s="4"/>
      <c r="I27" s="4"/>
      <c r="J27" s="1"/>
      <c r="K27" s="1"/>
    </row>
    <row r="28" spans="1:11" ht="17.25" x14ac:dyDescent="0.25">
      <c r="A28" s="34" t="s">
        <v>12</v>
      </c>
    </row>
  </sheetData>
  <mergeCells count="5">
    <mergeCell ref="B2:E2"/>
    <mergeCell ref="F2:I2"/>
    <mergeCell ref="J2:K2"/>
    <mergeCell ref="A1:K1"/>
    <mergeCell ref="A2:A3"/>
  </mergeCells>
  <printOptions horizontalCentered="1" verticalCentered="1"/>
  <pageMargins left="0.7" right="0.7" top="0.75" bottom="0.75" header="0.3" footer="0.3"/>
  <pageSetup fitToHeight="0" orientation="landscape" r:id="rId1"/>
  <ignoredErrors>
    <ignoredError sqref="A5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 J. Marston</dc:creator>
  <cp:lastModifiedBy>jason.sprott</cp:lastModifiedBy>
  <cp:lastPrinted>2022-04-19T18:23:27Z</cp:lastPrinted>
  <dcterms:created xsi:type="dcterms:W3CDTF">2017-10-23T21:33:50Z</dcterms:created>
  <dcterms:modified xsi:type="dcterms:W3CDTF">2022-10-27T18:28:44Z</dcterms:modified>
</cp:coreProperties>
</file>