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son.sprott\Desktop\"/>
    </mc:Choice>
  </mc:AlternateContent>
  <bookViews>
    <workbookView xWindow="0" yWindow="0" windowWidth="28800" windowHeight="12435"/>
  </bookViews>
  <sheets>
    <sheet name="Data" sheetId="1" r:id="rId1"/>
    <sheet name="Summary" sheetId="3" r:id="rId2"/>
  </sheets>
  <definedNames>
    <definedName name="_xlnm.Print_Titles" localSheetId="0">Data!$12:$15</definedName>
  </definedNames>
  <calcPr calcId="152511"/>
</workbook>
</file>

<file path=xl/calcChain.xml><?xml version="1.0" encoding="utf-8"?>
<calcChain xmlns="http://schemas.openxmlformats.org/spreadsheetml/2006/main">
  <c r="D10" i="3" l="1"/>
  <c r="P31" i="3"/>
  <c r="M31" i="3"/>
  <c r="L31" i="3"/>
  <c r="K31" i="3"/>
  <c r="H31" i="3"/>
  <c r="G31" i="3"/>
  <c r="F31" i="3"/>
  <c r="C31" i="3"/>
  <c r="B31" i="3"/>
  <c r="P30" i="3"/>
  <c r="M30" i="3"/>
  <c r="L30" i="3"/>
  <c r="K30" i="3"/>
  <c r="H30" i="3"/>
  <c r="G30" i="3"/>
  <c r="F30" i="3"/>
  <c r="C30" i="3"/>
  <c r="B30" i="3"/>
  <c r="R25" i="3"/>
  <c r="Q25" i="3"/>
  <c r="N25" i="3"/>
  <c r="I25" i="3"/>
  <c r="D25" i="3"/>
  <c r="R27" i="3"/>
  <c r="Q27" i="3"/>
  <c r="N27" i="3"/>
  <c r="I27" i="3"/>
  <c r="D27" i="3"/>
  <c r="R29" i="3"/>
  <c r="Q29" i="3"/>
  <c r="N29" i="3"/>
  <c r="I29" i="3"/>
  <c r="D29" i="3"/>
  <c r="R19" i="3"/>
  <c r="Q19" i="3"/>
  <c r="N19" i="3"/>
  <c r="I19" i="3"/>
  <c r="D19" i="3"/>
  <c r="R26" i="3"/>
  <c r="Q26" i="3"/>
  <c r="N26" i="3"/>
  <c r="I26" i="3"/>
  <c r="D26" i="3"/>
  <c r="R13" i="3"/>
  <c r="Q13" i="3"/>
  <c r="N13" i="3"/>
  <c r="I13" i="3"/>
  <c r="D13" i="3"/>
  <c r="R12" i="3"/>
  <c r="Q12" i="3"/>
  <c r="N12" i="3"/>
  <c r="I12" i="3"/>
  <c r="D12" i="3"/>
  <c r="R22" i="3"/>
  <c r="Q22" i="3"/>
  <c r="N22" i="3"/>
  <c r="I22" i="3"/>
  <c r="D22" i="3"/>
  <c r="R23" i="3"/>
  <c r="Q23" i="3"/>
  <c r="N23" i="3"/>
  <c r="I23" i="3"/>
  <c r="D23" i="3"/>
  <c r="R24" i="3"/>
  <c r="Q24" i="3"/>
  <c r="N24" i="3"/>
  <c r="I24" i="3"/>
  <c r="D24" i="3"/>
  <c r="R17" i="3"/>
  <c r="Q17" i="3"/>
  <c r="N17" i="3"/>
  <c r="I17" i="3"/>
  <c r="D17" i="3"/>
  <c r="R15" i="3"/>
  <c r="Q15" i="3"/>
  <c r="N15" i="3"/>
  <c r="I15" i="3"/>
  <c r="D15" i="3"/>
  <c r="R16" i="3"/>
  <c r="Q16" i="3"/>
  <c r="N16" i="3"/>
  <c r="I16" i="3"/>
  <c r="D16" i="3"/>
  <c r="R18" i="3"/>
  <c r="Q18" i="3"/>
  <c r="N18" i="3"/>
  <c r="I18" i="3"/>
  <c r="D18" i="3"/>
  <c r="R10" i="3"/>
  <c r="Q10" i="3"/>
  <c r="N10" i="3"/>
  <c r="I10" i="3"/>
  <c r="R11" i="3"/>
  <c r="Q11" i="3"/>
  <c r="N11" i="3"/>
  <c r="I11" i="3"/>
  <c r="D11" i="3"/>
  <c r="R20" i="3"/>
  <c r="Q20" i="3"/>
  <c r="N20" i="3"/>
  <c r="I20" i="3"/>
  <c r="D20" i="3"/>
  <c r="R28" i="3"/>
  <c r="Q28" i="3"/>
  <c r="N28" i="3"/>
  <c r="I28" i="3"/>
  <c r="D28" i="3"/>
  <c r="R21" i="3"/>
  <c r="Q21" i="3"/>
  <c r="N21" i="3"/>
  <c r="I21" i="3"/>
  <c r="D21" i="3"/>
  <c r="R8" i="3"/>
  <c r="Q8" i="3"/>
  <c r="N8" i="3"/>
  <c r="I8" i="3"/>
  <c r="D8" i="3"/>
  <c r="R14" i="3"/>
  <c r="Q14" i="3"/>
  <c r="N14" i="3"/>
  <c r="I14" i="3"/>
  <c r="D14" i="3"/>
  <c r="R7" i="3"/>
  <c r="Q7" i="3"/>
  <c r="N7" i="3"/>
  <c r="I7" i="3"/>
  <c r="D7" i="3"/>
  <c r="R9" i="3"/>
  <c r="Q9" i="3"/>
  <c r="N9" i="3"/>
  <c r="I9" i="3"/>
  <c r="D9" i="3"/>
  <c r="R6" i="3"/>
  <c r="Q6" i="3"/>
  <c r="N6" i="3"/>
  <c r="I6" i="3"/>
  <c r="D6" i="3"/>
  <c r="S21" i="3" l="1"/>
  <c r="N31" i="3"/>
  <c r="Q31" i="3"/>
  <c r="D30" i="3"/>
  <c r="S8" i="3"/>
  <c r="S11" i="3"/>
  <c r="S7" i="3"/>
  <c r="S28" i="3"/>
  <c r="S18" i="3"/>
  <c r="S27" i="3"/>
  <c r="S19" i="3"/>
  <c r="S22" i="3"/>
  <c r="S15" i="3"/>
  <c r="S13" i="3"/>
  <c r="R30" i="3"/>
  <c r="N30" i="3"/>
  <c r="R31" i="3"/>
  <c r="I30" i="3"/>
  <c r="I31" i="3"/>
  <c r="D31" i="3"/>
  <c r="S10" i="3"/>
  <c r="S6" i="3"/>
  <c r="S23" i="3"/>
  <c r="S12" i="3"/>
  <c r="S26" i="3"/>
  <c r="S29" i="3"/>
  <c r="S25" i="3"/>
  <c r="S9" i="3"/>
  <c r="S20" i="3"/>
  <c r="S16" i="3"/>
  <c r="S17" i="3"/>
  <c r="Q30" i="3"/>
  <c r="S14" i="3"/>
  <c r="S30" i="3" l="1"/>
  <c r="S31" i="3"/>
  <c r="U67" i="1" l="1"/>
  <c r="U71" i="1"/>
  <c r="U63" i="1"/>
  <c r="U59" i="1"/>
  <c r="U91" i="1"/>
  <c r="U95" i="1"/>
  <c r="U199" i="1"/>
  <c r="U195" i="1"/>
  <c r="U35" i="1"/>
  <c r="U39" i="1"/>
  <c r="U31" i="1"/>
  <c r="U27" i="1"/>
  <c r="U179" i="1"/>
  <c r="U183" i="1"/>
  <c r="U79" i="1"/>
  <c r="U75" i="1"/>
  <c r="U43" i="1"/>
  <c r="U47" i="1"/>
  <c r="U23" i="1"/>
  <c r="U19" i="1"/>
  <c r="U163" i="1"/>
  <c r="U167" i="1"/>
  <c r="U159" i="1"/>
  <c r="U155" i="1"/>
  <c r="U99" i="1"/>
  <c r="U103" i="1"/>
  <c r="U111" i="1"/>
  <c r="U107" i="1"/>
  <c r="U187" i="1"/>
  <c r="U191" i="1"/>
  <c r="U127" i="1"/>
  <c r="U123" i="1"/>
  <c r="U147" i="1"/>
  <c r="U151" i="1"/>
  <c r="U55" i="1"/>
  <c r="U51" i="1"/>
  <c r="U203" i="1"/>
  <c r="U207" i="1"/>
  <c r="U143" i="1"/>
  <c r="U139" i="1"/>
  <c r="U83" i="1"/>
  <c r="U87" i="1"/>
  <c r="U135" i="1"/>
  <c r="U131" i="1"/>
  <c r="U115" i="1"/>
  <c r="U119" i="1"/>
  <c r="U175" i="1"/>
  <c r="U171" i="1"/>
  <c r="U146" i="1"/>
  <c r="U150" i="1"/>
  <c r="U206" i="1"/>
  <c r="U202" i="1"/>
  <c r="U170" i="1"/>
  <c r="U174" i="1"/>
  <c r="U94" i="1"/>
  <c r="U90" i="1"/>
  <c r="U50" i="1"/>
  <c r="U54" i="1"/>
  <c r="U102" i="1"/>
  <c r="U98" i="1"/>
  <c r="U66" i="1"/>
  <c r="U70" i="1"/>
  <c r="U22" i="1"/>
  <c r="U18" i="1"/>
  <c r="U74" i="1"/>
  <c r="U78" i="1"/>
  <c r="U166" i="1"/>
  <c r="U162" i="1"/>
  <c r="U138" i="1"/>
  <c r="U142" i="1"/>
  <c r="U30" i="1"/>
  <c r="U26" i="1"/>
  <c r="U122" i="1"/>
  <c r="U126" i="1"/>
  <c r="U62" i="1"/>
  <c r="U58" i="1"/>
  <c r="U42" i="1"/>
  <c r="U46" i="1"/>
  <c r="U38" i="1"/>
  <c r="U34" i="1"/>
  <c r="U178" i="1"/>
  <c r="U182" i="1"/>
  <c r="U190" i="1"/>
  <c r="U186" i="1"/>
  <c r="U130" i="1"/>
  <c r="U134" i="1"/>
  <c r="U158" i="1"/>
  <c r="U154" i="1"/>
  <c r="U194" i="1"/>
  <c r="U198" i="1"/>
  <c r="U86" i="1"/>
  <c r="U82" i="1"/>
  <c r="U114" i="1"/>
  <c r="U118" i="1"/>
  <c r="U110" i="1"/>
  <c r="U106" i="1"/>
  <c r="U201" i="1"/>
  <c r="U205" i="1"/>
  <c r="U157" i="1"/>
  <c r="U153" i="1"/>
  <c r="U193" i="1"/>
  <c r="U197" i="1"/>
  <c r="U125" i="1"/>
  <c r="U121" i="1"/>
  <c r="U113" i="1"/>
  <c r="U117" i="1"/>
  <c r="U101" i="1"/>
  <c r="U97" i="1"/>
  <c r="U129" i="1"/>
  <c r="U133" i="1"/>
  <c r="U29" i="1"/>
  <c r="U25" i="1"/>
  <c r="U49" i="1"/>
  <c r="U53" i="1"/>
  <c r="U61" i="1"/>
  <c r="U57" i="1"/>
  <c r="U177" i="1"/>
  <c r="U181" i="1"/>
  <c r="U37" i="1"/>
  <c r="U33" i="1"/>
  <c r="U169" i="1"/>
  <c r="U173" i="1"/>
  <c r="U141" i="1"/>
  <c r="U137" i="1"/>
  <c r="U185" i="1"/>
  <c r="U189" i="1"/>
  <c r="U69" i="1"/>
  <c r="U65" i="1"/>
  <c r="U81" i="1"/>
  <c r="U85" i="1"/>
  <c r="U77" i="1"/>
  <c r="U73" i="1"/>
  <c r="U17" i="1"/>
  <c r="U21" i="1"/>
  <c r="U149" i="1"/>
  <c r="U145" i="1"/>
  <c r="U89" i="1"/>
  <c r="U93" i="1"/>
  <c r="U109" i="1"/>
  <c r="U105" i="1"/>
  <c r="U41" i="1"/>
  <c r="U45" i="1"/>
  <c r="U165" i="1"/>
  <c r="U161" i="1"/>
  <c r="U16" i="1"/>
  <c r="U20" i="1"/>
  <c r="U124" i="1"/>
  <c r="U120" i="1"/>
  <c r="U144" i="1"/>
  <c r="U148" i="1"/>
  <c r="U188" i="1"/>
  <c r="U184" i="1"/>
  <c r="U152" i="1"/>
  <c r="U156" i="1"/>
  <c r="U196" i="1"/>
  <c r="U192" i="1"/>
  <c r="U160" i="1"/>
  <c r="U164" i="1"/>
  <c r="U180" i="1"/>
  <c r="U176" i="1"/>
  <c r="U80" i="1"/>
  <c r="U84" i="1"/>
  <c r="U172" i="1"/>
  <c r="U168" i="1"/>
  <c r="U40" i="1"/>
  <c r="U44" i="1"/>
  <c r="U140" i="1"/>
  <c r="U136" i="1"/>
  <c r="U88" i="1"/>
  <c r="U92" i="1"/>
  <c r="U68" i="1"/>
  <c r="U64" i="1"/>
  <c r="U96" i="1"/>
  <c r="U100" i="1"/>
  <c r="U204" i="1"/>
  <c r="U200" i="1"/>
  <c r="U32" i="1"/>
  <c r="U36" i="1"/>
  <c r="U132" i="1"/>
  <c r="U128" i="1"/>
  <c r="U112" i="1"/>
  <c r="U116" i="1"/>
  <c r="U76" i="1"/>
  <c r="U72" i="1"/>
  <c r="U56" i="1"/>
  <c r="U60" i="1"/>
  <c r="U108" i="1"/>
  <c r="U104" i="1"/>
  <c r="U48" i="1"/>
  <c r="U52" i="1"/>
  <c r="U28" i="1"/>
  <c r="U24" i="1"/>
</calcChain>
</file>

<file path=xl/sharedStrings.xml><?xml version="1.0" encoding="utf-8"?>
<sst xmlns="http://schemas.openxmlformats.org/spreadsheetml/2006/main" count="920" uniqueCount="132">
  <si>
    <t>PLOT</t>
  </si>
  <si>
    <t>CVR</t>
  </si>
  <si>
    <t>NO.</t>
  </si>
  <si>
    <t>FTRT</t>
  </si>
  <si>
    <t>REP</t>
  </si>
  <si>
    <t>%</t>
  </si>
  <si>
    <t>IT</t>
  </si>
  <si>
    <t>(FT)</t>
  </si>
  <si>
    <t>C</t>
  </si>
  <si>
    <t>F</t>
  </si>
  <si>
    <t>Cultivar</t>
  </si>
  <si>
    <t>II</t>
  </si>
  <si>
    <t>III</t>
  </si>
  <si>
    <t>IV</t>
  </si>
  <si>
    <t>iV</t>
  </si>
  <si>
    <t>I</t>
  </si>
  <si>
    <t>AvS</t>
  </si>
  <si>
    <t>Solano</t>
  </si>
  <si>
    <t>Buck Pronto</t>
  </si>
  <si>
    <t>WB-1035CL+</t>
  </si>
  <si>
    <t>JD</t>
  </si>
  <si>
    <t>Glee</t>
  </si>
  <si>
    <t>WB6121</t>
  </si>
  <si>
    <t>WB6341</t>
  </si>
  <si>
    <t>WB9518</t>
  </si>
  <si>
    <t>SY605CL</t>
  </si>
  <si>
    <t>SY Steelhead</t>
  </si>
  <si>
    <t>Seahawk</t>
  </si>
  <si>
    <t>Alum</t>
  </si>
  <si>
    <t>Chet</t>
  </si>
  <si>
    <t>Louise</t>
  </si>
  <si>
    <t>Babe</t>
  </si>
  <si>
    <t>Whit</t>
  </si>
  <si>
    <t>Kelse</t>
  </si>
  <si>
    <t>Diva</t>
  </si>
  <si>
    <t xml:space="preserve">Whit </t>
  </si>
  <si>
    <t>SY Selway</t>
  </si>
  <si>
    <t>Tekoa</t>
  </si>
  <si>
    <t>Dayn</t>
  </si>
  <si>
    <t>Melba</t>
  </si>
  <si>
    <t>5,8</t>
  </si>
  <si>
    <t>15.4</t>
  </si>
  <si>
    <t>15.6</t>
  </si>
  <si>
    <t>14.4</t>
  </si>
  <si>
    <t>15.2</t>
  </si>
  <si>
    <t>14.5</t>
  </si>
  <si>
    <t>15.5</t>
  </si>
  <si>
    <t>14.9</t>
  </si>
  <si>
    <t>14.2</t>
  </si>
  <si>
    <t>15.3</t>
  </si>
  <si>
    <t>15.8</t>
  </si>
  <si>
    <t>15.9</t>
  </si>
  <si>
    <t>15.7</t>
  </si>
  <si>
    <t>16.4</t>
  </si>
  <si>
    <t>14.1</t>
  </si>
  <si>
    <t>16.1</t>
  </si>
  <si>
    <t>14.3</t>
  </si>
  <si>
    <t>15.1</t>
  </si>
  <si>
    <t>16.2</t>
  </si>
  <si>
    <t>16.3</t>
  </si>
  <si>
    <t>14.7</t>
  </si>
  <si>
    <t>14.6</t>
  </si>
  <si>
    <t>15.0</t>
  </si>
  <si>
    <t>16.0</t>
  </si>
  <si>
    <t>16.7</t>
  </si>
  <si>
    <t>16.6</t>
  </si>
  <si>
    <t>16.5</t>
  </si>
  <si>
    <t>14.8</t>
  </si>
  <si>
    <t>Fks 5</t>
  </si>
  <si>
    <t>Fks 10</t>
  </si>
  <si>
    <t>Fks 10.53</t>
  </si>
  <si>
    <t>Fks 11.2</t>
  </si>
  <si>
    <t>Stripe rust</t>
  </si>
  <si>
    <t>Length</t>
  </si>
  <si>
    <t>Width</t>
  </si>
  <si>
    <t>Area</t>
  </si>
  <si>
    <t>Plot</t>
  </si>
  <si>
    <t>(SQ FT)</t>
  </si>
  <si>
    <t>(GR/PINT)</t>
  </si>
  <si>
    <t>(LB/BU)</t>
  </si>
  <si>
    <t>Test weight</t>
  </si>
  <si>
    <t>(GR/PLOT)</t>
  </si>
  <si>
    <t>(BU/A)</t>
  </si>
  <si>
    <t>Yield</t>
  </si>
  <si>
    <t>Grain</t>
  </si>
  <si>
    <t>Plant</t>
  </si>
  <si>
    <t>stand</t>
  </si>
  <si>
    <t>AUDPC</t>
  </si>
  <si>
    <t>rAUDPC</t>
  </si>
  <si>
    <t>(%)</t>
  </si>
  <si>
    <t>Express</t>
  </si>
  <si>
    <r>
      <rPr>
        <b/>
        <sz val="10"/>
        <rFont val="Arial"/>
        <family val="2"/>
      </rPr>
      <t>18282_SWYL</t>
    </r>
    <r>
      <rPr>
        <sz val="10"/>
        <rFont val="Arial"/>
        <family val="2"/>
      </rPr>
      <t xml:space="preserve">  STRIPE RUST INFECTION TYPE (IT), SEVERITY (%), AND CALCULATED AREA UNDER THE DISEASE PROGRESS CURVEY (AUDPC) AND RELATIVE AUDPC, </t>
    </r>
  </si>
  <si>
    <t xml:space="preserve">(rAUDPC) GRAIN TEST WEIGHT AND YIELD IN FUNGICIDE-SPRAYED (F) AND NON-SPRAYED (C) PLOTS OF CULTIVARS IN THE SPRING WHEAT YIELD LOSS NURSERY </t>
  </si>
  <si>
    <t>(EXP282) IN SPILLMAN FARM (LOC01) NEAR PULLMAN, WA WHEN RECORDED ON INDICTED DATE AND GROWTH STAGES, 2018 UNDER NATURAL INOCULATION.</t>
  </si>
  <si>
    <r>
      <rPr>
        <b/>
        <sz val="10"/>
        <color indexed="8"/>
        <rFont val="Arial"/>
        <family val="2"/>
      </rPr>
      <t>PLANTING:</t>
    </r>
    <r>
      <rPr>
        <sz val="10"/>
        <color indexed="8"/>
        <rFont val="Arial"/>
        <family val="2"/>
      </rPr>
      <t xml:space="preserve"> May 4, 2018 at Spillman Farm, Pullman, WA  Using the Sunderman Tractor, 4.5 FT wide plot with 4 rows.</t>
    </r>
  </si>
  <si>
    <r>
      <rPr>
        <b/>
        <sz val="10"/>
        <color indexed="8"/>
        <rFont val="Arial"/>
        <family val="2"/>
      </rPr>
      <t>HARVEST:</t>
    </r>
    <r>
      <rPr>
        <sz val="10"/>
        <color indexed="8"/>
        <rFont val="Arial"/>
        <family val="2"/>
      </rPr>
      <t xml:space="preserve"> 8/24/2018</t>
    </r>
  </si>
  <si>
    <r>
      <rPr>
        <b/>
        <sz val="10"/>
        <color indexed="8"/>
        <rFont val="Arial"/>
        <family val="2"/>
      </rPr>
      <t>PLOT DIMENSION:</t>
    </r>
    <r>
      <rPr>
        <sz val="10"/>
        <color indexed="8"/>
        <rFont val="Arial"/>
        <family val="2"/>
      </rPr>
      <t xml:space="preserve"> 14.1 ~ 16.7 x 4.5 ft.</t>
    </r>
  </si>
  <si>
    <r>
      <rPr>
        <b/>
        <sz val="10"/>
        <color indexed="8"/>
        <rFont val="Arial"/>
        <family val="2"/>
      </rPr>
      <t>FERTILIZATION AND WEED CONTROL:</t>
    </r>
    <r>
      <rPr>
        <sz val="10"/>
        <color indexed="8"/>
        <rFont val="Arial"/>
        <family val="2"/>
      </rPr>
      <t xml:space="preserve"> Fertilizer (Urea 46-0-0) was applied at 100 lb/A on May 14 (10 days after planting) </t>
    </r>
  </si>
  <si>
    <t xml:space="preserve">              Weed was controlled with Huskie 15.0 fl oz/A + Axial XL 16.4 fl oz/A + Starane Flex 13.5 fl oz/A + M-90 10.4 fl oz/A on June 2, when plants were at early jointing stage </t>
  </si>
  <si>
    <r>
      <t xml:space="preserve">               (Feekes 5), temperaure was 71</t>
    </r>
    <r>
      <rPr>
        <vertAlign val="superscript"/>
        <sz val="10"/>
        <rFont val="Arial"/>
        <family val="2"/>
      </rPr>
      <t>o</t>
    </r>
    <r>
      <rPr>
        <sz val="10"/>
        <color indexed="8"/>
        <rFont val="Arial"/>
        <family val="2"/>
      </rPr>
      <t>F, wind 2 mph and 130SE. Alleys were made by sprayed with Glystar at 88.7 ml/gal + 1% M90 also on June 15.</t>
    </r>
  </si>
  <si>
    <r>
      <rPr>
        <b/>
        <sz val="10"/>
        <color indexed="8"/>
        <rFont val="Arial"/>
        <family val="2"/>
      </rPr>
      <t xml:space="preserve">FUNGICIDE SPRAY: </t>
    </r>
    <r>
      <rPr>
        <sz val="10"/>
        <color indexed="8"/>
        <rFont val="Arial"/>
        <family val="2"/>
      </rPr>
      <t xml:space="preserve">Quilt Xcel was sprayed at 14.0 fl oz/A with 0.25% crop oil (COC) using 19" nozzle spacing of boom on June 8 when most cultivars </t>
    </r>
  </si>
  <si>
    <r>
      <t xml:space="preserve">              at jointing stage (Feekes 6) and AvS (susceptible check) had 2-5% severity of stripe rust (temperature 77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F, wind 135SE at 1.6 mph).</t>
    </r>
  </si>
  <si>
    <t>rAUDPC (%)</t>
  </si>
  <si>
    <t>Test Weight (LB/BU)</t>
  </si>
  <si>
    <t>Yield (BU/A)</t>
  </si>
  <si>
    <t>Yield loss (%)</t>
  </si>
  <si>
    <t>Yield Inc. (%)</t>
  </si>
  <si>
    <t>Relative</t>
  </si>
  <si>
    <t>No spray</t>
  </si>
  <si>
    <r>
      <t>Spray</t>
    </r>
    <r>
      <rPr>
        <b/>
        <vertAlign val="superscript"/>
        <sz val="8"/>
        <rFont val="Arial"/>
        <family val="2"/>
      </rPr>
      <t>a</t>
    </r>
  </si>
  <si>
    <t>Reduction</t>
  </si>
  <si>
    <t>Increase</t>
  </si>
  <si>
    <t>Difference</t>
  </si>
  <si>
    <t>by stripe rust</t>
  </si>
  <si>
    <t>by fungicide</t>
  </si>
  <si>
    <t>yield loss (%)</t>
  </si>
  <si>
    <t>*</t>
  </si>
  <si>
    <t>Mean</t>
  </si>
  <si>
    <r>
      <t>R</t>
    </r>
    <r>
      <rPr>
        <b/>
        <i/>
        <vertAlign val="superscript"/>
        <sz val="8"/>
        <rFont val="Arial"/>
        <family val="2"/>
      </rPr>
      <t>2</t>
    </r>
  </si>
  <si>
    <t>CV</t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</si>
  <si>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</si>
  <si>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</si>
  <si>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r>
      <t>LSD (</t>
    </r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 xml:space="preserve"> = 0.05)</t>
    </r>
  </si>
  <si>
    <t xml:space="preserve">  higher need application. </t>
  </si>
  <si>
    <r>
      <t>Rating</t>
    </r>
    <r>
      <rPr>
        <b/>
        <vertAlign val="superscript"/>
        <sz val="8"/>
        <rFont val="Arial"/>
        <family val="2"/>
      </rPr>
      <t>b</t>
    </r>
  </si>
  <si>
    <t>Mean (excl.AvS)</t>
  </si>
  <si>
    <r>
      <t xml:space="preserve">* The difference between the non-sprayed check and fungicide spray plots is significant at </t>
    </r>
    <r>
      <rPr>
        <i/>
        <sz val="10"/>
        <rFont val="Arial"/>
        <family val="2"/>
      </rPr>
      <t>P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>≤</t>
    </r>
    <r>
      <rPr>
        <sz val="10"/>
        <color indexed="8"/>
        <rFont val="Arial"/>
        <family val="2"/>
      </rPr>
      <t xml:space="preserve"> 0.05.</t>
    </r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</si>
  <si>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Cultivars with rating 0 do not need fungicide application, those with rating 1 may or may not need fungicide application, and those with rating 2 or </t>
    </r>
  </si>
  <si>
    <t xml:space="preserve">TABLE XMC18282SUM.  MEAN STRIPE RUST RELATIVE AREA UNDER THE DISEASE PROGRESS CURVE (rAUDPC), TEST WEIGHT, AND  YIELD OF </t>
  </si>
  <si>
    <t>FUNGICIDE-SPRAYED AND NON-SPRAYED PLOTS OF CULTIVARS IN THE SPRING WHEAT YIELD LOSS NURSERY (EXP282) ON SPILLMAN FARM</t>
  </si>
  <si>
    <t>NEAR PULLMAN, WA UNDER NATURAL INFECTION IN 2018</t>
  </si>
  <si>
    <r>
      <rPr>
        <vertAlign val="superscript"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 Quilt Xcel at 14.0 fl oz/A was applied at jointing stage (Feekes 6) on June 8 when the susceptible check (AvS) had 2-5% stripe rust severity.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</si>
</sst>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m/d;@"/>
    <numFmt numFmtId="166" formatCode="0.0"/>
  </numFmts>
  <fonts count="30">
    <font>
      <sz val="10"/>
      <name val="Arial"/>
      <family val="2"/>
    </font>
    <font>
      <b/>
      <sz val="10"/>
      <name val="Arial"/>
      <family val="2"/>
    </font>
    <font>
      <b/>
      <sz val="10"/>
      <name val="Geneva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9"/>
      <name val="Geneva"/>
      <family val="2"/>
    </font>
    <font>
      <b/>
      <sz val="8"/>
      <name val="Geneva"/>
      <family val="2"/>
    </font>
    <font>
      <sz val="10"/>
      <name val="Geneva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color indexed="8"/>
      <name val="Bradley Hand ITC"/>
      <family val="4"/>
    </font>
    <font>
      <sz val="10"/>
      <color indexed="8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  <font>
      <b/>
      <vertAlign val="superscript"/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  <font>
      <i/>
      <sz val="1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0000CC"/>
      <name val="Arial"/>
      <family val="2"/>
    </font>
    <font>
      <sz val="10"/>
      <color rgb="FF0000CC"/>
      <name val="Arial"/>
      <family val="2"/>
    </font>
    <font>
      <b/>
      <sz val="8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/>
    <xf numFmtId="0" fontId="4" fillId="0" borderId="0" xfId="0" applyFont="1" applyBorder="1"/>
    <xf numFmtId="0" fontId="0" fillId="0" borderId="0" xfId="0" applyFont="1" applyBorder="1"/>
    <xf numFmtId="0" fontId="1" fillId="0" borderId="0" xfId="0" applyFont="1" applyFill="1" applyBorder="1" applyAlignment="1"/>
    <xf numFmtId="164" fontId="1" fillId="0" borderId="10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" fillId="0" borderId="24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49" fontId="2" fillId="0" borderId="0" xfId="0" applyNumberFormat="1" applyFont="1" applyFill="1" applyBorder="1" applyAlignment="1"/>
    <xf numFmtId="1" fontId="11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/>
    <xf numFmtId="1" fontId="1" fillId="0" borderId="0" xfId="0" applyNumberFormat="1" applyFont="1" applyFill="1" applyBorder="1"/>
    <xf numFmtId="0" fontId="1" fillId="0" borderId="0" xfId="0" applyFont="1" applyFill="1" applyBorder="1"/>
    <xf numFmtId="0" fontId="5" fillId="0" borderId="0" xfId="0" applyFont="1" applyFill="1" applyBorder="1" applyAlignment="1"/>
    <xf numFmtId="49" fontId="6" fillId="0" borderId="0" xfId="0" applyNumberFormat="1" applyFont="1" applyFill="1" applyBorder="1" applyAlignment="1"/>
    <xf numFmtId="164" fontId="1" fillId="0" borderId="24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left"/>
    </xf>
    <xf numFmtId="0" fontId="1" fillId="0" borderId="29" xfId="0" applyFont="1" applyFill="1" applyBorder="1" applyAlignment="1"/>
    <xf numFmtId="49" fontId="1" fillId="0" borderId="30" xfId="0" applyNumberFormat="1" applyFont="1" applyFill="1" applyBorder="1" applyAlignment="1">
      <alignment horizontal="center"/>
    </xf>
    <xf numFmtId="0" fontId="1" fillId="0" borderId="30" xfId="0" applyFont="1" applyFill="1" applyBorder="1"/>
    <xf numFmtId="49" fontId="1" fillId="0" borderId="30" xfId="0" applyNumberFormat="1" applyFont="1" applyFill="1" applyBorder="1"/>
    <xf numFmtId="1" fontId="1" fillId="0" borderId="30" xfId="0" applyNumberFormat="1" applyFont="1" applyFill="1" applyBorder="1" applyAlignment="1">
      <alignment horizontal="center"/>
    </xf>
    <xf numFmtId="0" fontId="1" fillId="0" borderId="31" xfId="0" applyFont="1" applyFill="1" applyBorder="1" applyAlignment="1"/>
    <xf numFmtId="49" fontId="1" fillId="0" borderId="32" xfId="0" applyNumberFormat="1" applyFont="1" applyFill="1" applyBorder="1" applyAlignment="1">
      <alignment horizontal="center"/>
    </xf>
    <xf numFmtId="0" fontId="1" fillId="0" borderId="32" xfId="0" applyFont="1" applyFill="1" applyBorder="1"/>
    <xf numFmtId="49" fontId="1" fillId="0" borderId="32" xfId="0" applyNumberFormat="1" applyFont="1" applyFill="1" applyBorder="1"/>
    <xf numFmtId="1" fontId="1" fillId="0" borderId="32" xfId="0" applyNumberFormat="1" applyFont="1" applyFill="1" applyBorder="1" applyAlignment="1">
      <alignment horizontal="center"/>
    </xf>
    <xf numFmtId="0" fontId="1" fillId="0" borderId="33" xfId="0" applyFont="1" applyFill="1" applyBorder="1" applyAlignment="1"/>
    <xf numFmtId="49" fontId="1" fillId="0" borderId="34" xfId="0" applyNumberFormat="1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1" fontId="1" fillId="0" borderId="34" xfId="0" applyNumberFormat="1" applyFont="1" applyFill="1" applyBorder="1" applyAlignment="1">
      <alignment horizontal="center"/>
    </xf>
    <xf numFmtId="164" fontId="1" fillId="0" borderId="30" xfId="0" applyNumberFormat="1" applyFont="1" applyFill="1" applyBorder="1" applyAlignment="1">
      <alignment horizontal="center"/>
    </xf>
    <xf numFmtId="16" fontId="10" fillId="0" borderId="32" xfId="0" quotePrefix="1" applyNumberFormat="1" applyFont="1" applyFill="1" applyBorder="1" applyAlignment="1">
      <alignment horizontal="center"/>
    </xf>
    <xf numFmtId="164" fontId="1" fillId="0" borderId="23" xfId="0" applyNumberFormat="1" applyFont="1" applyFill="1" applyBorder="1" applyAlignment="1">
      <alignment horizontal="center"/>
    </xf>
    <xf numFmtId="165" fontId="1" fillId="0" borderId="32" xfId="0" applyNumberFormat="1" applyFont="1" applyFill="1" applyBorder="1" applyAlignment="1">
      <alignment horizontal="center"/>
    </xf>
    <xf numFmtId="2" fontId="1" fillId="0" borderId="32" xfId="0" applyNumberFormat="1" applyFont="1" applyFill="1" applyBorder="1" applyAlignment="1">
      <alignment horizontal="center"/>
    </xf>
    <xf numFmtId="164" fontId="1" fillId="0" borderId="34" xfId="0" applyNumberFormat="1" applyFont="1" applyFill="1" applyBorder="1" applyAlignment="1">
      <alignment horizontal="left"/>
    </xf>
    <xf numFmtId="49" fontId="1" fillId="0" borderId="35" xfId="0" applyNumberFormat="1" applyFont="1" applyFill="1" applyBorder="1" applyAlignment="1">
      <alignment horizontal="center"/>
    </xf>
    <xf numFmtId="164" fontId="1" fillId="0" borderId="36" xfId="0" applyNumberFormat="1" applyFont="1" applyFill="1" applyBorder="1" applyAlignment="1">
      <alignment horizontal="center"/>
    </xf>
    <xf numFmtId="164" fontId="1" fillId="0" borderId="35" xfId="0" applyNumberFormat="1" applyFont="1" applyFill="1" applyBorder="1" applyAlignment="1">
      <alignment horizontal="center"/>
    </xf>
    <xf numFmtId="0" fontId="7" fillId="0" borderId="25" xfId="0" applyFont="1" applyFill="1" applyBorder="1" applyAlignment="1"/>
    <xf numFmtId="49" fontId="0" fillId="0" borderId="24" xfId="0" applyNumberFormat="1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1" fontId="0" fillId="0" borderId="24" xfId="0" applyNumberFormat="1" applyFont="1" applyFill="1" applyBorder="1" applyAlignment="1">
      <alignment horizontal="center"/>
    </xf>
    <xf numFmtId="1" fontId="0" fillId="0" borderId="24" xfId="0" applyNumberFormat="1" applyFont="1" applyFill="1" applyBorder="1" applyAlignment="1">
      <alignment horizontal="left"/>
    </xf>
    <xf numFmtId="1" fontId="0" fillId="0" borderId="24" xfId="0" applyNumberFormat="1" applyFont="1" applyFill="1" applyBorder="1" applyAlignment="1">
      <alignment horizontal="right"/>
    </xf>
    <xf numFmtId="166" fontId="0" fillId="0" borderId="24" xfId="0" applyNumberFormat="1" applyFont="1" applyFill="1" applyBorder="1" applyAlignment="1">
      <alignment horizontal="center"/>
    </xf>
    <xf numFmtId="0" fontId="7" fillId="0" borderId="7" xfId="0" applyFont="1" applyFill="1" applyBorder="1" applyAlignment="1"/>
    <xf numFmtId="49" fontId="0" fillId="0" borderId="8" xfId="0" applyNumberFormat="1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1" fontId="0" fillId="0" borderId="8" xfId="0" applyNumberFormat="1" applyFont="1" applyFill="1" applyBorder="1" applyAlignment="1">
      <alignment horizontal="center"/>
    </xf>
    <xf numFmtId="1" fontId="0" fillId="0" borderId="8" xfId="0" applyNumberFormat="1" applyFont="1" applyFill="1" applyBorder="1" applyAlignment="1">
      <alignment horizontal="left"/>
    </xf>
    <xf numFmtId="1" fontId="0" fillId="0" borderId="8" xfId="0" applyNumberFormat="1" applyFont="1" applyFill="1" applyBorder="1" applyAlignment="1">
      <alignment horizontal="right"/>
    </xf>
    <xf numFmtId="166" fontId="0" fillId="0" borderId="8" xfId="0" applyNumberFormat="1" applyFont="1" applyFill="1" applyBorder="1" applyAlignment="1">
      <alignment horizontal="center"/>
    </xf>
    <xf numFmtId="164" fontId="0" fillId="0" borderId="24" xfId="0" applyNumberFormat="1" applyFont="1" applyFill="1" applyBorder="1" applyAlignment="1">
      <alignment horizontal="center"/>
    </xf>
    <xf numFmtId="1" fontId="13" fillId="0" borderId="24" xfId="0" applyNumberFormat="1" applyFont="1" applyFill="1" applyBorder="1" applyAlignment="1">
      <alignment horizontal="right"/>
    </xf>
    <xf numFmtId="164" fontId="0" fillId="0" borderId="8" xfId="0" applyNumberFormat="1" applyFont="1" applyFill="1" applyBorder="1" applyAlignment="1">
      <alignment horizontal="center"/>
    </xf>
    <xf numFmtId="0" fontId="7" fillId="0" borderId="3" xfId="0" applyFont="1" applyFill="1" applyBorder="1" applyAlignment="1"/>
    <xf numFmtId="49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1" fontId="0" fillId="0" borderId="4" xfId="0" applyNumberFormat="1" applyFont="1" applyFill="1" applyBorder="1" applyAlignment="1">
      <alignment horizontal="center"/>
    </xf>
    <xf numFmtId="164" fontId="0" fillId="0" borderId="4" xfId="0" applyNumberFormat="1" applyFont="1" applyFill="1" applyBorder="1" applyAlignment="1">
      <alignment horizontal="center"/>
    </xf>
    <xf numFmtId="1" fontId="0" fillId="0" borderId="4" xfId="0" applyNumberFormat="1" applyFont="1" applyFill="1" applyBorder="1" applyAlignment="1">
      <alignment horizontal="right"/>
    </xf>
    <xf numFmtId="1" fontId="0" fillId="0" borderId="4" xfId="0" applyNumberFormat="1" applyFont="1" applyFill="1" applyBorder="1" applyAlignment="1">
      <alignment horizontal="left"/>
    </xf>
    <xf numFmtId="166" fontId="0" fillId="0" borderId="4" xfId="0" applyNumberFormat="1" applyFont="1" applyFill="1" applyBorder="1" applyAlignment="1">
      <alignment horizontal="center"/>
    </xf>
    <xf numFmtId="166" fontId="0" fillId="0" borderId="4" xfId="0" applyNumberFormat="1" applyFont="1" applyFill="1" applyBorder="1" applyAlignment="1">
      <alignment horizontal="right"/>
    </xf>
    <xf numFmtId="166" fontId="0" fillId="0" borderId="24" xfId="0" applyNumberFormat="1" applyFont="1" applyFill="1" applyBorder="1" applyAlignment="1">
      <alignment horizontal="right"/>
    </xf>
    <xf numFmtId="166" fontId="0" fillId="0" borderId="8" xfId="0" applyNumberFormat="1" applyFont="1" applyFill="1" applyBorder="1" applyAlignment="1">
      <alignment horizontal="right"/>
    </xf>
    <xf numFmtId="0" fontId="7" fillId="0" borderId="39" xfId="0" applyFont="1" applyFill="1" applyBorder="1" applyAlignment="1"/>
    <xf numFmtId="49" fontId="0" fillId="0" borderId="40" xfId="0" applyNumberFormat="1" applyFont="1" applyFill="1" applyBorder="1" applyAlignment="1">
      <alignment horizontal="center"/>
    </xf>
    <xf numFmtId="0" fontId="0" fillId="0" borderId="40" xfId="0" applyFont="1" applyFill="1" applyBorder="1" applyAlignment="1">
      <alignment horizontal="center"/>
    </xf>
    <xf numFmtId="1" fontId="0" fillId="0" borderId="40" xfId="0" applyNumberFormat="1" applyFont="1" applyFill="1" applyBorder="1" applyAlignment="1">
      <alignment horizontal="center"/>
    </xf>
    <xf numFmtId="164" fontId="0" fillId="0" borderId="40" xfId="0" applyNumberFormat="1" applyFont="1" applyFill="1" applyBorder="1" applyAlignment="1">
      <alignment horizontal="center"/>
    </xf>
    <xf numFmtId="1" fontId="0" fillId="0" borderId="40" xfId="0" applyNumberFormat="1" applyFont="1" applyFill="1" applyBorder="1" applyAlignment="1">
      <alignment horizontal="right"/>
    </xf>
    <xf numFmtId="1" fontId="0" fillId="0" borderId="40" xfId="0" applyNumberFormat="1" applyFont="1" applyFill="1" applyBorder="1" applyAlignment="1">
      <alignment horizontal="left"/>
    </xf>
    <xf numFmtId="166" fontId="0" fillId="0" borderId="40" xfId="0" applyNumberFormat="1" applyFont="1" applyFill="1" applyBorder="1" applyAlignment="1">
      <alignment horizontal="right"/>
    </xf>
    <xf numFmtId="166" fontId="0" fillId="0" borderId="40" xfId="0" applyNumberFormat="1" applyFont="1" applyFill="1" applyBorder="1" applyAlignment="1">
      <alignment horizontal="center"/>
    </xf>
    <xf numFmtId="0" fontId="1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12" xfId="0" applyFont="1" applyBorder="1" applyAlignment="1"/>
    <xf numFmtId="0" fontId="0" fillId="0" borderId="12" xfId="0" applyBorder="1"/>
    <xf numFmtId="0" fontId="0" fillId="0" borderId="12" xfId="0" applyBorder="1" applyAlignment="1">
      <alignment horizontal="center"/>
    </xf>
    <xf numFmtId="0" fontId="8" fillId="0" borderId="29" xfId="0" applyFont="1" applyBorder="1"/>
    <xf numFmtId="0" fontId="8" fillId="0" borderId="4" xfId="0" applyFont="1" applyBorder="1"/>
    <xf numFmtId="0" fontId="8" fillId="0" borderId="19" xfId="0" applyFont="1" applyBorder="1"/>
    <xf numFmtId="0" fontId="8" fillId="0" borderId="30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8" fillId="0" borderId="31" xfId="0" applyFont="1" applyBorder="1"/>
    <xf numFmtId="0" fontId="8" fillId="0" borderId="40" xfId="0" applyFont="1" applyBorder="1" applyAlignment="1">
      <alignment horizontal="center"/>
    </xf>
    <xf numFmtId="0" fontId="8" fillId="0" borderId="40" xfId="0" applyFont="1" applyBorder="1" applyAlignment="1">
      <alignment horizontal="left"/>
    </xf>
    <xf numFmtId="0" fontId="8" fillId="0" borderId="40" xfId="0" applyFont="1" applyBorder="1"/>
    <xf numFmtId="0" fontId="8" fillId="0" borderId="26" xfId="0" applyFont="1" applyBorder="1" applyAlignment="1">
      <alignment horizontal="center"/>
    </xf>
    <xf numFmtId="0" fontId="8" fillId="0" borderId="20" xfId="0" applyFont="1" applyBorder="1"/>
    <xf numFmtId="0" fontId="8" fillId="0" borderId="32" xfId="0" applyFont="1" applyBorder="1" applyAlignment="1">
      <alignment horizontal="center"/>
    </xf>
    <xf numFmtId="0" fontId="8" fillId="0" borderId="42" xfId="0" applyFont="1" applyFill="1" applyBorder="1" applyAlignment="1">
      <alignment horizontal="center"/>
    </xf>
    <xf numFmtId="0" fontId="8" fillId="0" borderId="43" xfId="0" applyFont="1" applyFill="1" applyBorder="1" applyAlignment="1"/>
    <xf numFmtId="1" fontId="8" fillId="0" borderId="14" xfId="0" applyNumberFormat="1" applyFont="1" applyFill="1" applyBorder="1" applyAlignment="1">
      <alignment horizontal="center"/>
    </xf>
    <xf numFmtId="0" fontId="9" fillId="0" borderId="16" xfId="0" applyFont="1" applyFill="1" applyBorder="1" applyAlignment="1"/>
    <xf numFmtId="1" fontId="9" fillId="0" borderId="13" xfId="0" applyNumberFormat="1" applyFont="1" applyFill="1" applyBorder="1" applyAlignment="1">
      <alignment horizontal="center"/>
    </xf>
    <xf numFmtId="0" fontId="9" fillId="0" borderId="17" xfId="0" applyFont="1" applyFill="1" applyBorder="1" applyAlignment="1"/>
    <xf numFmtId="0" fontId="9" fillId="2" borderId="43" xfId="0" applyFont="1" applyFill="1" applyBorder="1" applyAlignment="1"/>
    <xf numFmtId="0" fontId="9" fillId="2" borderId="14" xfId="0" applyFont="1" applyFill="1" applyBorder="1" applyAlignment="1">
      <alignment horizontal="center"/>
    </xf>
    <xf numFmtId="0" fontId="18" fillId="2" borderId="17" xfId="0" applyFont="1" applyFill="1" applyBorder="1" applyAlignment="1"/>
    <xf numFmtId="0" fontId="9" fillId="2" borderId="15" xfId="0" applyFont="1" applyFill="1" applyBorder="1" applyAlignment="1">
      <alignment horizontal="center"/>
    </xf>
    <xf numFmtId="0" fontId="19" fillId="2" borderId="47" xfId="0" applyFont="1" applyFill="1" applyBorder="1" applyAlignment="1"/>
    <xf numFmtId="0" fontId="8" fillId="2" borderId="2" xfId="0" applyFont="1" applyFill="1" applyBorder="1" applyAlignment="1">
      <alignment horizontal="center"/>
    </xf>
    <xf numFmtId="0" fontId="8" fillId="2" borderId="50" xfId="0" applyFont="1" applyFill="1" applyBorder="1" applyAlignment="1"/>
    <xf numFmtId="0" fontId="8" fillId="2" borderId="53" xfId="0" applyFont="1" applyFill="1" applyBorder="1" applyAlignment="1">
      <alignment horizontal="center"/>
    </xf>
    <xf numFmtId="0" fontId="8" fillId="0" borderId="17" xfId="0" applyFont="1" applyFill="1" applyBorder="1" applyAlignment="1"/>
    <xf numFmtId="0" fontId="8" fillId="0" borderId="15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2" fillId="0" borderId="0" xfId="0" applyFont="1" applyFill="1" applyBorder="1" applyAlignment="1"/>
    <xf numFmtId="0" fontId="0" fillId="0" borderId="0" xfId="0" applyAlignment="1">
      <alignment horizontal="center"/>
    </xf>
    <xf numFmtId="2" fontId="24" fillId="0" borderId="32" xfId="0" applyNumberFormat="1" applyFont="1" applyFill="1" applyBorder="1" applyAlignment="1">
      <alignment horizontal="center"/>
    </xf>
    <xf numFmtId="164" fontId="24" fillId="0" borderId="34" xfId="0" applyNumberFormat="1" applyFont="1" applyFill="1" applyBorder="1" applyAlignment="1">
      <alignment horizontal="center"/>
    </xf>
    <xf numFmtId="166" fontId="25" fillId="0" borderId="4" xfId="0" applyNumberFormat="1" applyFont="1" applyFill="1" applyBorder="1" applyAlignment="1">
      <alignment horizontal="right"/>
    </xf>
    <xf numFmtId="166" fontId="25" fillId="0" borderId="24" xfId="0" applyNumberFormat="1" applyFont="1" applyFill="1" applyBorder="1" applyAlignment="1">
      <alignment horizontal="right"/>
    </xf>
    <xf numFmtId="166" fontId="25" fillId="0" borderId="40" xfId="0" applyNumberFormat="1" applyFont="1" applyFill="1" applyBorder="1" applyAlignment="1">
      <alignment horizontal="right"/>
    </xf>
    <xf numFmtId="166" fontId="25" fillId="0" borderId="8" xfId="0" applyNumberFormat="1" applyFont="1" applyFill="1" applyBorder="1" applyAlignment="1">
      <alignment horizontal="right"/>
    </xf>
    <xf numFmtId="164" fontId="22" fillId="0" borderId="8" xfId="0" applyNumberFormat="1" applyFont="1" applyFill="1" applyBorder="1" applyAlignment="1">
      <alignment horizontal="center"/>
    </xf>
    <xf numFmtId="166" fontId="23" fillId="0" borderId="4" xfId="0" applyNumberFormat="1" applyFont="1" applyFill="1" applyBorder="1" applyAlignment="1">
      <alignment horizontal="center"/>
    </xf>
    <xf numFmtId="166" fontId="23" fillId="0" borderId="24" xfId="0" applyNumberFormat="1" applyFont="1" applyFill="1" applyBorder="1" applyAlignment="1">
      <alignment horizontal="center"/>
    </xf>
    <xf numFmtId="166" fontId="23" fillId="0" borderId="40" xfId="0" applyNumberFormat="1" applyFont="1" applyFill="1" applyBorder="1" applyAlignment="1">
      <alignment horizontal="center"/>
    </xf>
    <xf numFmtId="166" fontId="23" fillId="0" borderId="8" xfId="0" applyNumberFormat="1" applyFont="1" applyFill="1" applyBorder="1" applyAlignment="1">
      <alignment horizontal="center"/>
    </xf>
    <xf numFmtId="0" fontId="26" fillId="0" borderId="9" xfId="0" applyFont="1" applyFill="1" applyBorder="1" applyAlignment="1">
      <alignment horizontal="center"/>
    </xf>
    <xf numFmtId="166" fontId="27" fillId="0" borderId="5" xfId="0" applyNumberFormat="1" applyFont="1" applyBorder="1"/>
    <xf numFmtId="166" fontId="27" fillId="0" borderId="6" xfId="0" applyNumberFormat="1" applyFont="1" applyBorder="1"/>
    <xf numFmtId="166" fontId="27" fillId="0" borderId="21" xfId="0" applyNumberFormat="1" applyFont="1" applyBorder="1"/>
    <xf numFmtId="166" fontId="27" fillId="0" borderId="9" xfId="0" applyNumberFormat="1" applyFont="1" applyBorder="1"/>
    <xf numFmtId="0" fontId="8" fillId="0" borderId="4" xfId="0" applyFont="1" applyBorder="1" applyAlignment="1">
      <alignment horizontal="center"/>
    </xf>
    <xf numFmtId="1" fontId="9" fillId="0" borderId="53" xfId="0" applyNumberFormat="1" applyFont="1" applyFill="1" applyBorder="1" applyAlignment="1">
      <alignment horizontal="center"/>
    </xf>
    <xf numFmtId="1" fontId="9" fillId="0" borderId="56" xfId="0" applyNumberFormat="1" applyFont="1" applyFill="1" applyBorder="1" applyAlignment="1">
      <alignment horizontal="center"/>
    </xf>
    <xf numFmtId="0" fontId="9" fillId="0" borderId="47" xfId="0" applyFont="1" applyFill="1" applyBorder="1" applyAlignment="1"/>
    <xf numFmtId="1" fontId="9" fillId="0" borderId="2" xfId="0" applyNumberFormat="1" applyFont="1" applyFill="1" applyBorder="1" applyAlignment="1">
      <alignment horizontal="center"/>
    </xf>
    <xf numFmtId="0" fontId="9" fillId="0" borderId="50" xfId="0" applyFont="1" applyFill="1" applyBorder="1" applyAlignment="1"/>
    <xf numFmtId="1" fontId="9" fillId="0" borderId="15" xfId="0" applyNumberFormat="1" applyFont="1" applyFill="1" applyBorder="1" applyAlignment="1">
      <alignment horizontal="center"/>
    </xf>
    <xf numFmtId="0" fontId="12" fillId="0" borderId="57" xfId="0" applyFont="1" applyFill="1" applyBorder="1" applyAlignment="1"/>
    <xf numFmtId="0" fontId="29" fillId="0" borderId="0" xfId="0" applyFont="1" applyBorder="1"/>
    <xf numFmtId="166" fontId="28" fillId="0" borderId="44" xfId="0" applyNumberFormat="1" applyFont="1" applyFill="1" applyBorder="1" applyAlignment="1"/>
    <xf numFmtId="166" fontId="8" fillId="0" borderId="44" xfId="0" applyNumberFormat="1" applyFont="1" applyFill="1" applyBorder="1"/>
    <xf numFmtId="166" fontId="8" fillId="0" borderId="44" xfId="0" applyNumberFormat="1" applyFont="1" applyFill="1" applyBorder="1" applyAlignment="1">
      <alignment horizontal="right"/>
    </xf>
    <xf numFmtId="166" fontId="17" fillId="0" borderId="45" xfId="0" applyNumberFormat="1" applyFont="1" applyFill="1" applyBorder="1" applyAlignment="1"/>
    <xf numFmtId="166" fontId="9" fillId="0" borderId="45" xfId="0" applyNumberFormat="1" applyFont="1" applyFill="1" applyBorder="1"/>
    <xf numFmtId="166" fontId="9" fillId="0" borderId="45" xfId="0" applyNumberFormat="1" applyFont="1" applyFill="1" applyBorder="1" applyAlignment="1">
      <alignment horizontal="right"/>
    </xf>
    <xf numFmtId="166" fontId="17" fillId="0" borderId="52" xfId="0" applyNumberFormat="1" applyFont="1" applyFill="1" applyBorder="1" applyAlignment="1"/>
    <xf numFmtId="166" fontId="9" fillId="0" borderId="52" xfId="0" applyNumberFormat="1" applyFont="1" applyFill="1" applyBorder="1"/>
    <xf numFmtId="166" fontId="9" fillId="0" borderId="52" xfId="0" applyNumberFormat="1" applyFont="1" applyFill="1" applyBorder="1" applyAlignment="1">
      <alignment horizontal="right"/>
    </xf>
    <xf numFmtId="166" fontId="17" fillId="0" borderId="55" xfId="0" applyNumberFormat="1" applyFont="1" applyFill="1" applyBorder="1" applyAlignment="1"/>
    <xf numFmtId="166" fontId="9" fillId="0" borderId="55" xfId="0" applyNumberFormat="1" applyFont="1" applyFill="1" applyBorder="1"/>
    <xf numFmtId="166" fontId="9" fillId="0" borderId="55" xfId="0" applyNumberFormat="1" applyFont="1" applyFill="1" applyBorder="1" applyAlignment="1">
      <alignment horizontal="right"/>
    </xf>
    <xf numFmtId="166" fontId="17" fillId="0" borderId="1" xfId="0" applyNumberFormat="1" applyFont="1" applyFill="1" applyBorder="1" applyAlignment="1"/>
    <xf numFmtId="166" fontId="9" fillId="0" borderId="1" xfId="0" applyNumberFormat="1" applyFont="1" applyFill="1" applyBorder="1"/>
    <xf numFmtId="166" fontId="9" fillId="0" borderId="1" xfId="0" applyNumberFormat="1" applyFont="1" applyFill="1" applyBorder="1" applyAlignment="1">
      <alignment horizontal="right"/>
    </xf>
    <xf numFmtId="166" fontId="17" fillId="0" borderId="46" xfId="0" applyNumberFormat="1" applyFont="1" applyFill="1" applyBorder="1" applyAlignment="1"/>
    <xf numFmtId="166" fontId="9" fillId="0" borderId="46" xfId="0" applyNumberFormat="1" applyFont="1" applyFill="1" applyBorder="1"/>
    <xf numFmtId="166" fontId="9" fillId="0" borderId="46" xfId="0" applyNumberFormat="1" applyFont="1" applyFill="1" applyBorder="1" applyAlignment="1">
      <alignment horizontal="right"/>
    </xf>
    <xf numFmtId="166" fontId="9" fillId="2" borderId="44" xfId="0" applyNumberFormat="1" applyFont="1" applyFill="1" applyBorder="1"/>
    <xf numFmtId="166" fontId="18" fillId="2" borderId="46" xfId="0" applyNumberFormat="1" applyFont="1" applyFill="1" applyBorder="1"/>
    <xf numFmtId="166" fontId="8" fillId="2" borderId="1" xfId="0" applyNumberFormat="1" applyFont="1" applyFill="1" applyBorder="1"/>
    <xf numFmtId="166" fontId="8" fillId="2" borderId="1" xfId="0" applyNumberFormat="1" applyFont="1" applyFill="1" applyBorder="1" applyAlignment="1">
      <alignment horizontal="right"/>
    </xf>
    <xf numFmtId="166" fontId="8" fillId="2" borderId="52" xfId="0" applyNumberFormat="1" applyFont="1" applyFill="1" applyBorder="1"/>
    <xf numFmtId="166" fontId="8" fillId="2" borderId="52" xfId="0" applyNumberFormat="1" applyFont="1" applyFill="1" applyBorder="1" applyAlignment="1">
      <alignment horizontal="right"/>
    </xf>
    <xf numFmtId="166" fontId="8" fillId="0" borderId="46" xfId="0" applyNumberFormat="1" applyFont="1" applyBorder="1"/>
    <xf numFmtId="166" fontId="8" fillId="0" borderId="46" xfId="0" applyNumberFormat="1" applyFont="1" applyFill="1" applyBorder="1"/>
    <xf numFmtId="0" fontId="0" fillId="0" borderId="0" xfId="0" applyFill="1"/>
    <xf numFmtId="49" fontId="9" fillId="0" borderId="54" xfId="0" applyNumberFormat="1" applyFont="1" applyFill="1" applyBorder="1" applyAlignment="1"/>
    <xf numFmtId="16" fontId="1" fillId="0" borderId="28" xfId="0" applyNumberFormat="1" applyFont="1" applyFill="1" applyBorder="1" applyAlignment="1">
      <alignment horizontal="center"/>
    </xf>
    <xf numFmtId="16" fontId="1" fillId="0" borderId="37" xfId="0" applyNumberFormat="1" applyFont="1" applyFill="1" applyBorder="1" applyAlignment="1">
      <alignment horizontal="center"/>
    </xf>
    <xf numFmtId="16" fontId="1" fillId="0" borderId="38" xfId="0" applyNumberFormat="1" applyFont="1" applyFill="1" applyBorder="1" applyAlignment="1">
      <alignment horizontal="center"/>
    </xf>
    <xf numFmtId="164" fontId="1" fillId="0" borderId="24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165" fontId="10" fillId="0" borderId="24" xfId="0" applyNumberFormat="1" applyFont="1" applyFill="1" applyBorder="1" applyAlignment="1">
      <alignment horizontal="center"/>
    </xf>
    <xf numFmtId="165" fontId="1" fillId="0" borderId="24" xfId="0" applyNumberFormat="1" applyFont="1" applyFill="1" applyBorder="1" applyAlignment="1">
      <alignment horizontal="center"/>
    </xf>
    <xf numFmtId="2" fontId="1" fillId="0" borderId="24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166" fontId="8" fillId="2" borderId="48" xfId="0" applyNumberFormat="1" applyFont="1" applyFill="1" applyBorder="1" applyAlignment="1">
      <alignment horizontal="center"/>
    </xf>
    <xf numFmtId="166" fontId="8" fillId="2" borderId="49" xfId="0" applyNumberFormat="1" applyFont="1" applyFill="1" applyBorder="1" applyAlignment="1">
      <alignment horizontal="center"/>
    </xf>
    <xf numFmtId="166" fontId="8" fillId="0" borderId="46" xfId="0" applyNumberFormat="1" applyFont="1" applyFill="1" applyBorder="1" applyAlignment="1">
      <alignment horizontal="center"/>
    </xf>
    <xf numFmtId="166" fontId="8" fillId="2" borderId="51" xfId="0" applyNumberFormat="1" applyFont="1" applyFill="1" applyBorder="1" applyAlignment="1">
      <alignment horizontal="center"/>
    </xf>
    <xf numFmtId="166" fontId="8" fillId="2" borderId="1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0"/>
  <sheetViews>
    <sheetView tabSelected="1" workbookViewId="0">
      <selection activeCell="X8" sqref="X8"/>
    </sheetView>
  </sheetViews>
  <sheetFormatPr defaultColWidth="9.140625" defaultRowHeight="13.15" customHeight="1"/>
  <cols>
    <col min="1" max="1" width="12.85546875" style="5" customWidth="1"/>
    <col min="2" max="2" width="5.140625" style="8" customWidth="1"/>
    <col min="3" max="3" width="5.7109375" style="9" customWidth="1"/>
    <col min="4" max="4" width="6" style="10" customWidth="1"/>
    <col min="5" max="5" width="6.28515625" style="11" customWidth="1"/>
    <col min="6" max="6" width="7.85546875" style="12" customWidth="1"/>
    <col min="7" max="7" width="3.140625" style="13" customWidth="1"/>
    <col min="8" max="8" width="4" style="13" customWidth="1"/>
    <col min="9" max="9" width="4.140625" style="14" customWidth="1"/>
    <col min="10" max="10" width="3.7109375" style="13" customWidth="1"/>
    <col min="11" max="11" width="3.85546875" style="11" customWidth="1"/>
    <col min="12" max="12" width="5" style="13" customWidth="1"/>
    <col min="13" max="13" width="3.85546875" style="13" customWidth="1"/>
    <col min="14" max="14" width="5" style="13" customWidth="1"/>
    <col min="15" max="15" width="7.140625" style="13" customWidth="1"/>
    <col min="16" max="16" width="7.85546875" style="13" customWidth="1"/>
    <col min="17" max="17" width="7.140625" style="14" customWidth="1"/>
    <col min="18" max="18" width="6.140625" style="9" customWidth="1"/>
    <col min="19" max="19" width="7.28515625" style="9" customWidth="1"/>
    <col min="20" max="20" width="9.85546875" style="9" customWidth="1"/>
    <col min="21" max="21" width="8" style="9" customWidth="1"/>
    <col min="22" max="22" width="10.28515625" style="9" customWidth="1"/>
    <col min="23" max="23" width="7.140625" style="9" customWidth="1"/>
    <col min="24" max="16384" width="9.140625" style="2"/>
  </cols>
  <sheetData>
    <row r="1" spans="1:23" ht="13.15" customHeight="1">
      <c r="A1" s="4" t="s">
        <v>91</v>
      </c>
    </row>
    <row r="2" spans="1:23" ht="13.15" customHeight="1">
      <c r="A2" s="4" t="s">
        <v>92</v>
      </c>
    </row>
    <row r="3" spans="1:23" ht="13.15" customHeight="1">
      <c r="A3" s="4" t="s">
        <v>93</v>
      </c>
    </row>
    <row r="4" spans="1:23" ht="13.15" customHeight="1">
      <c r="A4" s="91" t="s">
        <v>94</v>
      </c>
    </row>
    <row r="5" spans="1:23" ht="13.15" customHeight="1">
      <c r="A5" s="91" t="s">
        <v>97</v>
      </c>
    </row>
    <row r="6" spans="1:23" ht="13.15" customHeight="1">
      <c r="A6" s="91" t="s">
        <v>98</v>
      </c>
    </row>
    <row r="7" spans="1:23" ht="13.15" customHeight="1">
      <c r="A7" s="91" t="s">
        <v>99</v>
      </c>
    </row>
    <row r="8" spans="1:23" ht="13.15" customHeight="1">
      <c r="A8" s="91" t="s">
        <v>100</v>
      </c>
    </row>
    <row r="9" spans="1:23" ht="13.15" customHeight="1">
      <c r="A9" s="91" t="s">
        <v>101</v>
      </c>
    </row>
    <row r="10" spans="1:23" ht="13.15" customHeight="1">
      <c r="A10" s="91" t="s">
        <v>96</v>
      </c>
    </row>
    <row r="11" spans="1:23" ht="13.15" customHeight="1" thickBot="1">
      <c r="A11" s="91" t="s">
        <v>95</v>
      </c>
    </row>
    <row r="12" spans="1:23" ht="13.15" customHeight="1">
      <c r="A12" s="31"/>
      <c r="B12" s="32"/>
      <c r="C12" s="33"/>
      <c r="D12" s="34"/>
      <c r="E12" s="35"/>
      <c r="F12" s="45"/>
      <c r="G12" s="190" t="s">
        <v>72</v>
      </c>
      <c r="H12" s="190"/>
      <c r="I12" s="190"/>
      <c r="J12" s="190"/>
      <c r="K12" s="190"/>
      <c r="L12" s="190"/>
      <c r="M12" s="190"/>
      <c r="N12" s="190"/>
      <c r="O12" s="45"/>
      <c r="P12" s="45"/>
      <c r="Q12" s="51"/>
      <c r="R12" s="6"/>
      <c r="S12" s="52"/>
      <c r="T12" s="53"/>
      <c r="U12" s="6"/>
      <c r="V12" s="6"/>
      <c r="W12" s="7"/>
    </row>
    <row r="13" spans="1:23" ht="13.15" customHeight="1">
      <c r="A13" s="36"/>
      <c r="B13" s="37"/>
      <c r="C13" s="38"/>
      <c r="D13" s="39"/>
      <c r="E13" s="40"/>
      <c r="F13" s="46" t="s">
        <v>85</v>
      </c>
      <c r="G13" s="191">
        <v>43259</v>
      </c>
      <c r="H13" s="191"/>
      <c r="I13" s="191">
        <v>43277</v>
      </c>
      <c r="J13" s="191"/>
      <c r="K13" s="192">
        <v>43292</v>
      </c>
      <c r="L13" s="192"/>
      <c r="M13" s="192">
        <v>43301</v>
      </c>
      <c r="N13" s="192"/>
      <c r="O13" s="48"/>
      <c r="P13" s="48"/>
      <c r="Q13" s="182" t="s">
        <v>76</v>
      </c>
      <c r="R13" s="183"/>
      <c r="S13" s="184"/>
      <c r="T13" s="187" t="s">
        <v>84</v>
      </c>
      <c r="U13" s="188"/>
      <c r="V13" s="188"/>
      <c r="W13" s="189"/>
    </row>
    <row r="14" spans="1:23" ht="13.15" customHeight="1">
      <c r="A14" s="36"/>
      <c r="B14" s="37" t="s">
        <v>1</v>
      </c>
      <c r="C14" s="38"/>
      <c r="D14" s="39"/>
      <c r="E14" s="40">
        <v>2018</v>
      </c>
      <c r="F14" s="47" t="s">
        <v>86</v>
      </c>
      <c r="G14" s="185" t="s">
        <v>68</v>
      </c>
      <c r="H14" s="185"/>
      <c r="I14" s="185" t="s">
        <v>69</v>
      </c>
      <c r="J14" s="185"/>
      <c r="K14" s="193" t="s">
        <v>70</v>
      </c>
      <c r="L14" s="193"/>
      <c r="M14" s="193" t="s">
        <v>71</v>
      </c>
      <c r="N14" s="193"/>
      <c r="O14" s="49"/>
      <c r="P14" s="129" t="s">
        <v>88</v>
      </c>
      <c r="Q14" s="15" t="s">
        <v>73</v>
      </c>
      <c r="R14" s="27" t="s">
        <v>74</v>
      </c>
      <c r="S14" s="27" t="s">
        <v>75</v>
      </c>
      <c r="T14" s="185" t="s">
        <v>80</v>
      </c>
      <c r="U14" s="185"/>
      <c r="V14" s="185" t="s">
        <v>83</v>
      </c>
      <c r="W14" s="186"/>
    </row>
    <row r="15" spans="1:23" ht="13.15" customHeight="1" thickBot="1">
      <c r="A15" s="41" t="s">
        <v>10</v>
      </c>
      <c r="B15" s="42" t="s">
        <v>2</v>
      </c>
      <c r="C15" s="43" t="s">
        <v>3</v>
      </c>
      <c r="D15" s="42" t="s">
        <v>4</v>
      </c>
      <c r="E15" s="44" t="s">
        <v>0</v>
      </c>
      <c r="F15" s="28" t="s">
        <v>5</v>
      </c>
      <c r="G15" s="29" t="s">
        <v>6</v>
      </c>
      <c r="H15" s="30" t="s">
        <v>5</v>
      </c>
      <c r="I15" s="29" t="s">
        <v>6</v>
      </c>
      <c r="J15" s="30" t="s">
        <v>5</v>
      </c>
      <c r="K15" s="29" t="s">
        <v>6</v>
      </c>
      <c r="L15" s="30" t="s">
        <v>5</v>
      </c>
      <c r="M15" s="29" t="s">
        <v>6</v>
      </c>
      <c r="N15" s="30" t="s">
        <v>5</v>
      </c>
      <c r="O15" s="50" t="s">
        <v>87</v>
      </c>
      <c r="P15" s="130" t="s">
        <v>89</v>
      </c>
      <c r="Q15" s="16" t="s">
        <v>7</v>
      </c>
      <c r="R15" s="28" t="s">
        <v>7</v>
      </c>
      <c r="S15" s="28" t="s">
        <v>77</v>
      </c>
      <c r="T15" s="28" t="s">
        <v>78</v>
      </c>
      <c r="U15" s="135" t="s">
        <v>79</v>
      </c>
      <c r="V15" s="28" t="s">
        <v>81</v>
      </c>
      <c r="W15" s="140" t="s">
        <v>82</v>
      </c>
    </row>
    <row r="16" spans="1:23" ht="13.15" customHeight="1">
      <c r="A16" s="71" t="s">
        <v>28</v>
      </c>
      <c r="B16" s="72">
        <v>24</v>
      </c>
      <c r="C16" s="73" t="s">
        <v>8</v>
      </c>
      <c r="D16" s="72" t="s">
        <v>15</v>
      </c>
      <c r="E16" s="74">
        <v>48</v>
      </c>
      <c r="F16" s="75">
        <v>98</v>
      </c>
      <c r="G16" s="76">
        <v>3</v>
      </c>
      <c r="H16" s="77">
        <v>1</v>
      </c>
      <c r="I16" s="76">
        <v>3</v>
      </c>
      <c r="J16" s="77">
        <v>5</v>
      </c>
      <c r="K16" s="76">
        <v>5</v>
      </c>
      <c r="L16" s="77">
        <v>20</v>
      </c>
      <c r="M16" s="76">
        <v>2</v>
      </c>
      <c r="N16" s="77">
        <v>20</v>
      </c>
      <c r="O16" s="79">
        <v>421.5</v>
      </c>
      <c r="P16" s="131">
        <v>19.365954514128187</v>
      </c>
      <c r="Q16" s="72" t="s">
        <v>52</v>
      </c>
      <c r="R16" s="73">
        <v>4.5</v>
      </c>
      <c r="S16" s="78">
        <v>70.649999999999991</v>
      </c>
      <c r="T16" s="73">
        <v>413</v>
      </c>
      <c r="U16" s="136">
        <f t="shared" ref="U16:U47" si="0">(T16/453.59237)*64</f>
        <v>58.272585140706838</v>
      </c>
      <c r="V16" s="73">
        <v>2996</v>
      </c>
      <c r="W16" s="141">
        <v>71.247774016949791</v>
      </c>
    </row>
    <row r="17" spans="1:23" ht="13.15" customHeight="1">
      <c r="A17" s="54" t="s">
        <v>28</v>
      </c>
      <c r="B17" s="55">
        <v>24</v>
      </c>
      <c r="C17" s="56" t="s">
        <v>8</v>
      </c>
      <c r="D17" s="55" t="s">
        <v>11</v>
      </c>
      <c r="E17" s="57">
        <v>60</v>
      </c>
      <c r="F17" s="68">
        <v>98</v>
      </c>
      <c r="G17" s="59">
        <v>3</v>
      </c>
      <c r="H17" s="58">
        <v>5</v>
      </c>
      <c r="I17" s="59">
        <v>3</v>
      </c>
      <c r="J17" s="58">
        <v>5</v>
      </c>
      <c r="K17" s="59">
        <v>3</v>
      </c>
      <c r="L17" s="58">
        <v>20</v>
      </c>
      <c r="M17" s="59">
        <v>2</v>
      </c>
      <c r="N17" s="58">
        <v>20</v>
      </c>
      <c r="O17" s="80">
        <v>457.5</v>
      </c>
      <c r="P17" s="132">
        <v>21.019986216402479</v>
      </c>
      <c r="Q17" s="55" t="s">
        <v>58</v>
      </c>
      <c r="R17" s="56">
        <v>4.5</v>
      </c>
      <c r="S17" s="60">
        <v>72.899999999999991</v>
      </c>
      <c r="T17" s="56">
        <v>428</v>
      </c>
      <c r="U17" s="137">
        <f t="shared" si="0"/>
        <v>60.389022857681667</v>
      </c>
      <c r="V17" s="56">
        <v>3958</v>
      </c>
      <c r="W17" s="142">
        <v>88.023007204583095</v>
      </c>
    </row>
    <row r="18" spans="1:23" ht="13.15" customHeight="1">
      <c r="A18" s="54" t="s">
        <v>28</v>
      </c>
      <c r="B18" s="55">
        <v>24</v>
      </c>
      <c r="C18" s="56" t="s">
        <v>8</v>
      </c>
      <c r="D18" s="55" t="s">
        <v>12</v>
      </c>
      <c r="E18" s="57">
        <v>129</v>
      </c>
      <c r="F18" s="68">
        <v>98</v>
      </c>
      <c r="G18" s="59">
        <v>2</v>
      </c>
      <c r="H18" s="58">
        <v>1</v>
      </c>
      <c r="I18" s="59">
        <v>3</v>
      </c>
      <c r="J18" s="58">
        <v>2</v>
      </c>
      <c r="K18" s="59">
        <v>3</v>
      </c>
      <c r="L18" s="58">
        <v>20</v>
      </c>
      <c r="M18" s="59">
        <v>2</v>
      </c>
      <c r="N18" s="58">
        <v>20</v>
      </c>
      <c r="O18" s="80">
        <v>372</v>
      </c>
      <c r="P18" s="132">
        <v>17.091660923501035</v>
      </c>
      <c r="Q18" s="55" t="s">
        <v>50</v>
      </c>
      <c r="R18" s="56">
        <v>4.5</v>
      </c>
      <c r="S18" s="60">
        <v>71.100000000000009</v>
      </c>
      <c r="T18" s="56">
        <v>408</v>
      </c>
      <c r="U18" s="137">
        <f t="shared" si="0"/>
        <v>57.56710590171523</v>
      </c>
      <c r="V18" s="56">
        <v>3665</v>
      </c>
      <c r="W18" s="142">
        <v>87.666955427602105</v>
      </c>
    </row>
    <row r="19" spans="1:23" ht="13.15" customHeight="1">
      <c r="A19" s="54" t="s">
        <v>28</v>
      </c>
      <c r="B19" s="55">
        <v>24</v>
      </c>
      <c r="C19" s="56" t="s">
        <v>8</v>
      </c>
      <c r="D19" s="55" t="s">
        <v>13</v>
      </c>
      <c r="E19" s="57">
        <v>173</v>
      </c>
      <c r="F19" s="68">
        <v>98</v>
      </c>
      <c r="G19" s="59">
        <v>2</v>
      </c>
      <c r="H19" s="58">
        <v>5</v>
      </c>
      <c r="I19" s="59">
        <v>3</v>
      </c>
      <c r="J19" s="58">
        <v>2</v>
      </c>
      <c r="K19" s="59">
        <v>3</v>
      </c>
      <c r="L19" s="58">
        <v>20</v>
      </c>
      <c r="M19" s="59">
        <v>2</v>
      </c>
      <c r="N19" s="58">
        <v>20</v>
      </c>
      <c r="O19" s="80">
        <v>408</v>
      </c>
      <c r="P19" s="132">
        <v>18.74569262577533</v>
      </c>
      <c r="Q19" s="55" t="s">
        <v>55</v>
      </c>
      <c r="R19" s="56">
        <v>4.5</v>
      </c>
      <c r="S19" s="60">
        <v>72.45</v>
      </c>
      <c r="T19" s="56">
        <v>414</v>
      </c>
      <c r="U19" s="137">
        <f t="shared" si="0"/>
        <v>58.413680988505163</v>
      </c>
      <c r="V19" s="56">
        <v>3604</v>
      </c>
      <c r="W19" s="142">
        <v>83.375367363419244</v>
      </c>
    </row>
    <row r="20" spans="1:23" ht="13.15" customHeight="1">
      <c r="A20" s="54" t="s">
        <v>28</v>
      </c>
      <c r="B20" s="55">
        <v>24</v>
      </c>
      <c r="C20" s="56" t="s">
        <v>9</v>
      </c>
      <c r="D20" s="55" t="s">
        <v>15</v>
      </c>
      <c r="E20" s="57">
        <v>47</v>
      </c>
      <c r="F20" s="68">
        <v>95</v>
      </c>
      <c r="G20" s="59">
        <v>2</v>
      </c>
      <c r="H20" s="58">
        <v>1</v>
      </c>
      <c r="I20" s="59">
        <v>2</v>
      </c>
      <c r="J20" s="58">
        <v>1</v>
      </c>
      <c r="K20" s="59">
        <v>2</v>
      </c>
      <c r="L20" s="58">
        <v>1</v>
      </c>
      <c r="M20" s="59">
        <v>2</v>
      </c>
      <c r="N20" s="58">
        <v>1</v>
      </c>
      <c r="O20" s="80">
        <v>42</v>
      </c>
      <c r="P20" s="132">
        <v>1.9297036526533424</v>
      </c>
      <c r="Q20" s="55" t="s">
        <v>46</v>
      </c>
      <c r="R20" s="56">
        <v>4.5</v>
      </c>
      <c r="S20" s="60">
        <v>69.75</v>
      </c>
      <c r="T20" s="56">
        <v>416</v>
      </c>
      <c r="U20" s="137">
        <f t="shared" si="0"/>
        <v>58.695872684101808</v>
      </c>
      <c r="V20" s="56">
        <v>3334</v>
      </c>
      <c r="W20" s="142">
        <v>82.247410318944219</v>
      </c>
    </row>
    <row r="21" spans="1:23" ht="13.15" customHeight="1">
      <c r="A21" s="54" t="s">
        <v>28</v>
      </c>
      <c r="B21" s="55">
        <v>24</v>
      </c>
      <c r="C21" s="56" t="s">
        <v>9</v>
      </c>
      <c r="D21" s="55" t="s">
        <v>11</v>
      </c>
      <c r="E21" s="57">
        <v>59</v>
      </c>
      <c r="F21" s="68">
        <v>98</v>
      </c>
      <c r="G21" s="59">
        <v>2</v>
      </c>
      <c r="H21" s="58">
        <v>2</v>
      </c>
      <c r="I21" s="59">
        <v>2</v>
      </c>
      <c r="J21" s="58">
        <v>1</v>
      </c>
      <c r="K21" s="59">
        <v>2</v>
      </c>
      <c r="L21" s="58">
        <v>1</v>
      </c>
      <c r="M21" s="59">
        <v>2</v>
      </c>
      <c r="N21" s="58">
        <v>1</v>
      </c>
      <c r="O21" s="80">
        <v>51</v>
      </c>
      <c r="P21" s="132">
        <v>2.3432115782219163</v>
      </c>
      <c r="Q21" s="55" t="s">
        <v>46</v>
      </c>
      <c r="R21" s="56">
        <v>4.5</v>
      </c>
      <c r="S21" s="60">
        <v>69.75</v>
      </c>
      <c r="T21" s="56">
        <v>433</v>
      </c>
      <c r="U21" s="137">
        <f t="shared" si="0"/>
        <v>61.094502096673274</v>
      </c>
      <c r="V21" s="56">
        <v>4463</v>
      </c>
      <c r="W21" s="142">
        <v>102.5383884753162</v>
      </c>
    </row>
    <row r="22" spans="1:23" ht="13.15" customHeight="1">
      <c r="A22" s="54" t="s">
        <v>28</v>
      </c>
      <c r="B22" s="55">
        <v>24</v>
      </c>
      <c r="C22" s="56" t="s">
        <v>9</v>
      </c>
      <c r="D22" s="55" t="s">
        <v>12</v>
      </c>
      <c r="E22" s="57">
        <v>130</v>
      </c>
      <c r="F22" s="68">
        <v>99</v>
      </c>
      <c r="G22" s="59">
        <v>2</v>
      </c>
      <c r="H22" s="58">
        <v>1</v>
      </c>
      <c r="I22" s="59">
        <v>2</v>
      </c>
      <c r="J22" s="58">
        <v>1</v>
      </c>
      <c r="K22" s="59">
        <v>2</v>
      </c>
      <c r="L22" s="58">
        <v>1</v>
      </c>
      <c r="M22" s="59">
        <v>2</v>
      </c>
      <c r="N22" s="58">
        <v>1</v>
      </c>
      <c r="O22" s="80">
        <v>42</v>
      </c>
      <c r="P22" s="132">
        <v>1.9297036526533424</v>
      </c>
      <c r="Q22" s="55" t="s">
        <v>46</v>
      </c>
      <c r="R22" s="56">
        <v>4.5</v>
      </c>
      <c r="S22" s="60">
        <v>69.75</v>
      </c>
      <c r="T22" s="56">
        <v>408</v>
      </c>
      <c r="U22" s="137">
        <f t="shared" si="0"/>
        <v>57.56710590171523</v>
      </c>
      <c r="V22" s="56">
        <v>3809</v>
      </c>
      <c r="W22" s="142">
        <v>91.936758600151677</v>
      </c>
    </row>
    <row r="23" spans="1:23" ht="13.15" customHeight="1">
      <c r="A23" s="54" t="s">
        <v>28</v>
      </c>
      <c r="B23" s="55">
        <v>24</v>
      </c>
      <c r="C23" s="56" t="s">
        <v>9</v>
      </c>
      <c r="D23" s="55" t="s">
        <v>13</v>
      </c>
      <c r="E23" s="57">
        <v>174</v>
      </c>
      <c r="F23" s="68">
        <v>98</v>
      </c>
      <c r="G23" s="59">
        <v>2</v>
      </c>
      <c r="H23" s="58">
        <v>5</v>
      </c>
      <c r="I23" s="59">
        <v>2</v>
      </c>
      <c r="J23" s="58">
        <v>1</v>
      </c>
      <c r="K23" s="59">
        <v>2</v>
      </c>
      <c r="L23" s="58">
        <v>1</v>
      </c>
      <c r="M23" s="59">
        <v>2</v>
      </c>
      <c r="N23" s="58">
        <v>1</v>
      </c>
      <c r="O23" s="80">
        <v>78</v>
      </c>
      <c r="P23" s="132">
        <v>3.5837353549276365</v>
      </c>
      <c r="Q23" s="55" t="s">
        <v>41</v>
      </c>
      <c r="R23" s="56">
        <v>4.5</v>
      </c>
      <c r="S23" s="60">
        <v>69.3</v>
      </c>
      <c r="T23" s="56">
        <v>421</v>
      </c>
      <c r="U23" s="137">
        <f t="shared" si="0"/>
        <v>59.401351923093415</v>
      </c>
      <c r="V23" s="56">
        <v>3950</v>
      </c>
      <c r="W23" s="142">
        <v>93.944957501100333</v>
      </c>
    </row>
    <row r="24" spans="1:23" ht="13.15" customHeight="1">
      <c r="A24" s="54" t="s">
        <v>16</v>
      </c>
      <c r="B24" s="55">
        <v>1</v>
      </c>
      <c r="C24" s="56" t="s">
        <v>8</v>
      </c>
      <c r="D24" s="55" t="s">
        <v>15</v>
      </c>
      <c r="E24" s="57">
        <v>1</v>
      </c>
      <c r="F24" s="68">
        <v>85</v>
      </c>
      <c r="G24" s="59">
        <v>8</v>
      </c>
      <c r="H24" s="58">
        <v>2</v>
      </c>
      <c r="I24" s="59">
        <v>8</v>
      </c>
      <c r="J24" s="58">
        <v>30</v>
      </c>
      <c r="K24" s="59">
        <v>8</v>
      </c>
      <c r="L24" s="58">
        <v>100</v>
      </c>
      <c r="M24" s="59">
        <v>8.1999999999999993</v>
      </c>
      <c r="N24" s="58">
        <v>100</v>
      </c>
      <c r="O24" s="80">
        <v>2163</v>
      </c>
      <c r="P24" s="132">
        <v>99.379738111647143</v>
      </c>
      <c r="Q24" s="55" t="s">
        <v>41</v>
      </c>
      <c r="R24" s="56">
        <v>4.5</v>
      </c>
      <c r="S24" s="60">
        <v>69.3</v>
      </c>
      <c r="T24" s="56">
        <v>392</v>
      </c>
      <c r="U24" s="137">
        <f t="shared" si="0"/>
        <v>55.309572336942082</v>
      </c>
      <c r="V24" s="56">
        <v>852</v>
      </c>
      <c r="W24" s="142">
        <v>25.091068276980401</v>
      </c>
    </row>
    <row r="25" spans="1:23" ht="12" customHeight="1">
      <c r="A25" s="54" t="s">
        <v>16</v>
      </c>
      <c r="B25" s="55">
        <v>1</v>
      </c>
      <c r="C25" s="56" t="s">
        <v>8</v>
      </c>
      <c r="D25" s="55" t="s">
        <v>11</v>
      </c>
      <c r="E25" s="57">
        <v>81</v>
      </c>
      <c r="F25" s="68">
        <v>90</v>
      </c>
      <c r="G25" s="59">
        <v>8</v>
      </c>
      <c r="H25" s="58">
        <v>5</v>
      </c>
      <c r="I25" s="59">
        <v>8</v>
      </c>
      <c r="J25" s="58">
        <v>30</v>
      </c>
      <c r="K25" s="59">
        <v>8</v>
      </c>
      <c r="L25" s="58">
        <v>100</v>
      </c>
      <c r="M25" s="59">
        <v>8</v>
      </c>
      <c r="N25" s="58">
        <v>100</v>
      </c>
      <c r="O25" s="80">
        <v>2190</v>
      </c>
      <c r="P25" s="132">
        <v>100.62026188835287</v>
      </c>
      <c r="Q25" s="55" t="s">
        <v>58</v>
      </c>
      <c r="R25" s="56">
        <v>4.5</v>
      </c>
      <c r="S25" s="60">
        <v>72.899999999999991</v>
      </c>
      <c r="T25" s="56">
        <v>404</v>
      </c>
      <c r="U25" s="137">
        <f t="shared" si="0"/>
        <v>57.002722510521949</v>
      </c>
      <c r="V25" s="56">
        <v>1315</v>
      </c>
      <c r="W25" s="142">
        <v>33.735887112109623</v>
      </c>
    </row>
    <row r="26" spans="1:23" ht="13.15" customHeight="1">
      <c r="A26" s="54" t="s">
        <v>16</v>
      </c>
      <c r="B26" s="55">
        <v>1</v>
      </c>
      <c r="C26" s="56" t="s">
        <v>8</v>
      </c>
      <c r="D26" s="55" t="s">
        <v>12</v>
      </c>
      <c r="E26" s="57">
        <v>121</v>
      </c>
      <c r="F26" s="68">
        <v>98</v>
      </c>
      <c r="G26" s="59">
        <v>8</v>
      </c>
      <c r="H26" s="58">
        <v>5</v>
      </c>
      <c r="I26" s="59">
        <v>8</v>
      </c>
      <c r="J26" s="58">
        <v>30</v>
      </c>
      <c r="K26" s="59">
        <v>8</v>
      </c>
      <c r="L26" s="58">
        <v>100</v>
      </c>
      <c r="M26" s="59">
        <v>8</v>
      </c>
      <c r="N26" s="58">
        <v>100</v>
      </c>
      <c r="O26" s="80">
        <v>2190</v>
      </c>
      <c r="P26" s="132">
        <v>100.62026188835287</v>
      </c>
      <c r="Q26" s="55" t="s">
        <v>50</v>
      </c>
      <c r="R26" s="56">
        <v>4.5</v>
      </c>
      <c r="S26" s="60">
        <v>71.100000000000009</v>
      </c>
      <c r="T26" s="56">
        <v>403</v>
      </c>
      <c r="U26" s="137">
        <f t="shared" si="0"/>
        <v>56.861626662723623</v>
      </c>
      <c r="V26" s="56">
        <v>1170</v>
      </c>
      <c r="W26" s="142">
        <v>28.333676040149179</v>
      </c>
    </row>
    <row r="27" spans="1:23" ht="13.15" customHeight="1">
      <c r="A27" s="54" t="s">
        <v>16</v>
      </c>
      <c r="B27" s="55">
        <v>1</v>
      </c>
      <c r="C27" s="56" t="s">
        <v>8</v>
      </c>
      <c r="D27" s="55" t="s">
        <v>13</v>
      </c>
      <c r="E27" s="57">
        <v>181</v>
      </c>
      <c r="F27" s="68">
        <v>98</v>
      </c>
      <c r="G27" s="59">
        <v>8</v>
      </c>
      <c r="H27" s="58">
        <v>2</v>
      </c>
      <c r="I27" s="59">
        <v>8</v>
      </c>
      <c r="J27" s="58">
        <v>30</v>
      </c>
      <c r="K27" s="59">
        <v>8</v>
      </c>
      <c r="L27" s="58">
        <v>100</v>
      </c>
      <c r="M27" s="59">
        <v>8</v>
      </c>
      <c r="N27" s="58">
        <v>100</v>
      </c>
      <c r="O27" s="80">
        <v>2163</v>
      </c>
      <c r="P27" s="132">
        <v>99.379738111647143</v>
      </c>
      <c r="Q27" s="55" t="s">
        <v>51</v>
      </c>
      <c r="R27" s="56">
        <v>4.5</v>
      </c>
      <c r="S27" s="60">
        <v>71.55</v>
      </c>
      <c r="T27" s="56">
        <v>400</v>
      </c>
      <c r="U27" s="137">
        <f t="shared" si="0"/>
        <v>56.43833911932866</v>
      </c>
      <c r="V27" s="56">
        <v>1483</v>
      </c>
      <c r="W27" s="142">
        <v>35.95532599542576</v>
      </c>
    </row>
    <row r="28" spans="1:23" ht="13.15" customHeight="1">
      <c r="A28" s="54" t="s">
        <v>16</v>
      </c>
      <c r="B28" s="55">
        <v>1</v>
      </c>
      <c r="C28" s="56" t="s">
        <v>9</v>
      </c>
      <c r="D28" s="55" t="s">
        <v>15</v>
      </c>
      <c r="E28" s="57">
        <v>2</v>
      </c>
      <c r="F28" s="68">
        <v>90</v>
      </c>
      <c r="G28" s="59">
        <v>8</v>
      </c>
      <c r="H28" s="58">
        <v>2</v>
      </c>
      <c r="I28" s="59">
        <v>2</v>
      </c>
      <c r="J28" s="58">
        <v>1</v>
      </c>
      <c r="K28" s="59">
        <v>2</v>
      </c>
      <c r="L28" s="58">
        <v>1</v>
      </c>
      <c r="M28" s="59">
        <v>2</v>
      </c>
      <c r="N28" s="58">
        <v>5</v>
      </c>
      <c r="O28" s="80">
        <v>69</v>
      </c>
      <c r="P28" s="132">
        <v>3.1702274293590627</v>
      </c>
      <c r="Q28" s="55" t="s">
        <v>41</v>
      </c>
      <c r="R28" s="56">
        <v>4.5</v>
      </c>
      <c r="S28" s="60">
        <v>69.3</v>
      </c>
      <c r="T28" s="56">
        <v>422</v>
      </c>
      <c r="U28" s="137">
        <f t="shared" si="0"/>
        <v>59.542447770891734</v>
      </c>
      <c r="V28" s="56">
        <v>3399</v>
      </c>
      <c r="W28" s="142">
        <v>87.817436301029659</v>
      </c>
    </row>
    <row r="29" spans="1:23" ht="13.15" customHeight="1">
      <c r="A29" s="54" t="s">
        <v>16</v>
      </c>
      <c r="B29" s="55">
        <v>1</v>
      </c>
      <c r="C29" s="56" t="s">
        <v>9</v>
      </c>
      <c r="D29" s="55" t="s">
        <v>11</v>
      </c>
      <c r="E29" s="57">
        <v>82</v>
      </c>
      <c r="F29" s="68">
        <v>98</v>
      </c>
      <c r="G29" s="59">
        <v>8</v>
      </c>
      <c r="H29" s="58">
        <v>5</v>
      </c>
      <c r="I29" s="59">
        <v>2</v>
      </c>
      <c r="J29" s="58">
        <v>1</v>
      </c>
      <c r="K29" s="59">
        <v>2</v>
      </c>
      <c r="L29" s="58">
        <v>1</v>
      </c>
      <c r="M29" s="59">
        <v>2</v>
      </c>
      <c r="N29" s="58">
        <v>1</v>
      </c>
      <c r="O29" s="80">
        <v>78</v>
      </c>
      <c r="P29" s="132">
        <v>3.5837353549276365</v>
      </c>
      <c r="Q29" s="55" t="s">
        <v>49</v>
      </c>
      <c r="R29" s="56">
        <v>4.5</v>
      </c>
      <c r="S29" s="60">
        <v>68.850000000000009</v>
      </c>
      <c r="T29" s="56">
        <v>421</v>
      </c>
      <c r="U29" s="137">
        <f t="shared" si="0"/>
        <v>59.401351923093415</v>
      </c>
      <c r="V29" s="56">
        <v>4096</v>
      </c>
      <c r="W29" s="142">
        <v>98.054068126704792</v>
      </c>
    </row>
    <row r="30" spans="1:23" ht="13.15" customHeight="1">
      <c r="A30" s="54" t="s">
        <v>16</v>
      </c>
      <c r="B30" s="55">
        <v>1</v>
      </c>
      <c r="C30" s="56" t="s">
        <v>9</v>
      </c>
      <c r="D30" s="55" t="s">
        <v>12</v>
      </c>
      <c r="E30" s="57">
        <v>122</v>
      </c>
      <c r="F30" s="68">
        <v>98</v>
      </c>
      <c r="G30" s="59">
        <v>8</v>
      </c>
      <c r="H30" s="58">
        <v>3</v>
      </c>
      <c r="I30" s="59">
        <v>2</v>
      </c>
      <c r="J30" s="58">
        <v>1</v>
      </c>
      <c r="K30" s="59">
        <v>2</v>
      </c>
      <c r="L30" s="58">
        <v>1</v>
      </c>
      <c r="M30" s="59">
        <v>2</v>
      </c>
      <c r="N30" s="58">
        <v>5</v>
      </c>
      <c r="O30" s="80">
        <v>78</v>
      </c>
      <c r="P30" s="132">
        <v>3.5837353549276365</v>
      </c>
      <c r="Q30" s="55" t="s">
        <v>60</v>
      </c>
      <c r="R30" s="56">
        <v>4.5</v>
      </c>
      <c r="S30" s="60">
        <v>66.149999999999991</v>
      </c>
      <c r="T30" s="56">
        <v>425</v>
      </c>
      <c r="U30" s="137">
        <f t="shared" si="0"/>
        <v>59.965735314286697</v>
      </c>
      <c r="V30" s="56">
        <v>3795</v>
      </c>
      <c r="W30" s="142">
        <v>93.666590227815519</v>
      </c>
    </row>
    <row r="31" spans="1:23" ht="13.15" customHeight="1">
      <c r="A31" s="54" t="s">
        <v>16</v>
      </c>
      <c r="B31" s="55">
        <v>1</v>
      </c>
      <c r="C31" s="56" t="s">
        <v>9</v>
      </c>
      <c r="D31" s="55" t="s">
        <v>13</v>
      </c>
      <c r="E31" s="57">
        <v>182</v>
      </c>
      <c r="F31" s="68">
        <v>98</v>
      </c>
      <c r="G31" s="59">
        <v>8</v>
      </c>
      <c r="H31" s="58">
        <v>1</v>
      </c>
      <c r="I31" s="59">
        <v>2</v>
      </c>
      <c r="J31" s="58">
        <v>1</v>
      </c>
      <c r="K31" s="59">
        <v>2</v>
      </c>
      <c r="L31" s="58">
        <v>1</v>
      </c>
      <c r="M31" s="59">
        <v>2</v>
      </c>
      <c r="N31" s="58">
        <v>1</v>
      </c>
      <c r="O31" s="80">
        <v>42</v>
      </c>
      <c r="P31" s="132">
        <v>1.9297036526533424</v>
      </c>
      <c r="Q31" s="55" t="s">
        <v>63</v>
      </c>
      <c r="R31" s="56">
        <v>4.5</v>
      </c>
      <c r="S31" s="60">
        <v>72</v>
      </c>
      <c r="T31" s="56">
        <v>434</v>
      </c>
      <c r="U31" s="137">
        <f t="shared" si="0"/>
        <v>61.235597944471593</v>
      </c>
      <c r="V31" s="56">
        <v>3912</v>
      </c>
      <c r="W31" s="142">
        <v>86.869701516428833</v>
      </c>
    </row>
    <row r="32" spans="1:23" ht="13.15" customHeight="1">
      <c r="A32" s="54" t="s">
        <v>31</v>
      </c>
      <c r="B32" s="55">
        <v>8</v>
      </c>
      <c r="C32" s="56" t="s">
        <v>8</v>
      </c>
      <c r="D32" s="55" t="s">
        <v>15</v>
      </c>
      <c r="E32" s="57">
        <v>16</v>
      </c>
      <c r="F32" s="68">
        <v>95</v>
      </c>
      <c r="G32" s="59">
        <v>2</v>
      </c>
      <c r="H32" s="58">
        <v>1</v>
      </c>
      <c r="I32" s="59">
        <v>8</v>
      </c>
      <c r="J32" s="58">
        <v>10</v>
      </c>
      <c r="K32" s="59">
        <v>8</v>
      </c>
      <c r="L32" s="58">
        <v>60</v>
      </c>
      <c r="M32" s="59">
        <v>8</v>
      </c>
      <c r="N32" s="58">
        <v>100</v>
      </c>
      <c r="O32" s="80">
        <v>1344</v>
      </c>
      <c r="P32" s="132">
        <v>61.750516884906958</v>
      </c>
      <c r="Q32" s="55" t="s">
        <v>51</v>
      </c>
      <c r="R32" s="56">
        <v>4.5</v>
      </c>
      <c r="S32" s="60">
        <v>71.55</v>
      </c>
      <c r="T32" s="56">
        <v>393</v>
      </c>
      <c r="U32" s="137">
        <f t="shared" si="0"/>
        <v>55.450668184740408</v>
      </c>
      <c r="V32" s="56">
        <v>2088</v>
      </c>
      <c r="W32" s="142">
        <v>53.152351815196589</v>
      </c>
    </row>
    <row r="33" spans="1:23" ht="13.15" customHeight="1">
      <c r="A33" s="54" t="s">
        <v>31</v>
      </c>
      <c r="B33" s="55">
        <v>8</v>
      </c>
      <c r="C33" s="56" t="s">
        <v>8</v>
      </c>
      <c r="D33" s="55" t="s">
        <v>11</v>
      </c>
      <c r="E33" s="57">
        <v>73</v>
      </c>
      <c r="F33" s="68">
        <v>98</v>
      </c>
      <c r="G33" s="59">
        <v>2</v>
      </c>
      <c r="H33" s="58">
        <v>1</v>
      </c>
      <c r="I33" s="59">
        <v>8</v>
      </c>
      <c r="J33" s="58">
        <v>15</v>
      </c>
      <c r="K33" s="59">
        <v>8</v>
      </c>
      <c r="L33" s="58">
        <v>90</v>
      </c>
      <c r="M33" s="59">
        <v>8</v>
      </c>
      <c r="N33" s="58">
        <v>100</v>
      </c>
      <c r="O33" s="80">
        <v>1786.5</v>
      </c>
      <c r="P33" s="132">
        <v>82.081323225361828</v>
      </c>
      <c r="Q33" s="55" t="s">
        <v>55</v>
      </c>
      <c r="R33" s="56">
        <v>4.5</v>
      </c>
      <c r="S33" s="60">
        <v>72.45</v>
      </c>
      <c r="T33" s="56">
        <v>396</v>
      </c>
      <c r="U33" s="137">
        <f t="shared" si="0"/>
        <v>55.873955728135371</v>
      </c>
      <c r="V33" s="56">
        <v>2271</v>
      </c>
      <c r="W33" s="142">
        <v>54.925657898969305</v>
      </c>
    </row>
    <row r="34" spans="1:23" ht="13.15" customHeight="1">
      <c r="A34" s="54" t="s">
        <v>31</v>
      </c>
      <c r="B34" s="55">
        <v>8</v>
      </c>
      <c r="C34" s="56" t="s">
        <v>8</v>
      </c>
      <c r="D34" s="55" t="s">
        <v>12</v>
      </c>
      <c r="E34" s="57">
        <v>113</v>
      </c>
      <c r="F34" s="68">
        <v>100</v>
      </c>
      <c r="G34" s="59">
        <v>8</v>
      </c>
      <c r="H34" s="58">
        <v>1</v>
      </c>
      <c r="I34" s="59">
        <v>8</v>
      </c>
      <c r="J34" s="58">
        <v>15</v>
      </c>
      <c r="K34" s="59">
        <v>8</v>
      </c>
      <c r="L34" s="58">
        <v>90</v>
      </c>
      <c r="M34" s="59">
        <v>5</v>
      </c>
      <c r="N34" s="58">
        <v>60</v>
      </c>
      <c r="O34" s="80">
        <v>1606.5</v>
      </c>
      <c r="P34" s="132">
        <v>73.811164713990351</v>
      </c>
      <c r="Q34" s="55" t="s">
        <v>41</v>
      </c>
      <c r="R34" s="56">
        <v>4.5</v>
      </c>
      <c r="S34" s="60">
        <v>69.3</v>
      </c>
      <c r="T34" s="56">
        <v>392</v>
      </c>
      <c r="U34" s="137">
        <f t="shared" si="0"/>
        <v>55.309572336942082</v>
      </c>
      <c r="V34" s="56">
        <v>2004</v>
      </c>
      <c r="W34" s="142">
        <v>50.164466787568564</v>
      </c>
    </row>
    <row r="35" spans="1:23" ht="13.15" customHeight="1">
      <c r="A35" s="54" t="s">
        <v>31</v>
      </c>
      <c r="B35" s="55">
        <v>8</v>
      </c>
      <c r="C35" s="56" t="s">
        <v>8</v>
      </c>
      <c r="D35" s="55" t="s">
        <v>13</v>
      </c>
      <c r="E35" s="57">
        <v>184</v>
      </c>
      <c r="F35" s="68">
        <v>100</v>
      </c>
      <c r="G35" s="59">
        <v>2</v>
      </c>
      <c r="H35" s="58">
        <v>1</v>
      </c>
      <c r="I35" s="59">
        <v>3</v>
      </c>
      <c r="J35" s="58">
        <v>5</v>
      </c>
      <c r="K35" s="59">
        <v>8</v>
      </c>
      <c r="L35" s="58">
        <v>60</v>
      </c>
      <c r="M35" s="59">
        <v>8</v>
      </c>
      <c r="N35" s="58">
        <v>60</v>
      </c>
      <c r="O35" s="80">
        <v>1081.5</v>
      </c>
      <c r="P35" s="132">
        <v>49.689869055823571</v>
      </c>
      <c r="Q35" s="55" t="s">
        <v>55</v>
      </c>
      <c r="R35" s="56">
        <v>4.5</v>
      </c>
      <c r="S35" s="60">
        <v>72.45</v>
      </c>
      <c r="T35" s="56">
        <v>415</v>
      </c>
      <c r="U35" s="137">
        <f t="shared" si="0"/>
        <v>58.554776836303482</v>
      </c>
      <c r="V35" s="56">
        <v>2944</v>
      </c>
      <c r="W35" s="142">
        <v>66.583880770659732</v>
      </c>
    </row>
    <row r="36" spans="1:23" ht="13.15" customHeight="1">
      <c r="A36" s="54" t="s">
        <v>31</v>
      </c>
      <c r="B36" s="55">
        <v>8</v>
      </c>
      <c r="C36" s="56" t="s">
        <v>9</v>
      </c>
      <c r="D36" s="55" t="s">
        <v>15</v>
      </c>
      <c r="E36" s="57">
        <v>15</v>
      </c>
      <c r="F36" s="68">
        <v>98</v>
      </c>
      <c r="G36" s="59">
        <v>2</v>
      </c>
      <c r="H36" s="58">
        <v>1</v>
      </c>
      <c r="I36" s="59">
        <v>2</v>
      </c>
      <c r="J36" s="58">
        <v>1</v>
      </c>
      <c r="K36" s="59">
        <v>2</v>
      </c>
      <c r="L36" s="58">
        <v>1</v>
      </c>
      <c r="M36" s="59">
        <v>2</v>
      </c>
      <c r="N36" s="58">
        <v>1</v>
      </c>
      <c r="O36" s="80">
        <v>42</v>
      </c>
      <c r="P36" s="132">
        <v>1.9297036526533424</v>
      </c>
      <c r="Q36" s="55" t="s">
        <v>41</v>
      </c>
      <c r="R36" s="56">
        <v>4.5</v>
      </c>
      <c r="S36" s="60">
        <v>69.3</v>
      </c>
      <c r="T36" s="56">
        <v>423</v>
      </c>
      <c r="U36" s="137">
        <f t="shared" si="0"/>
        <v>59.683543618690059</v>
      </c>
      <c r="V36" s="56">
        <v>4825</v>
      </c>
      <c r="W36" s="142">
        <v>114.21296992304673</v>
      </c>
    </row>
    <row r="37" spans="1:23" ht="13.15" customHeight="1">
      <c r="A37" s="54" t="s">
        <v>31</v>
      </c>
      <c r="B37" s="55">
        <v>8</v>
      </c>
      <c r="C37" s="56" t="s">
        <v>9</v>
      </c>
      <c r="D37" s="55" t="s">
        <v>11</v>
      </c>
      <c r="E37" s="57">
        <v>74</v>
      </c>
      <c r="F37" s="68">
        <v>98</v>
      </c>
      <c r="G37" s="59">
        <v>2</v>
      </c>
      <c r="H37" s="58">
        <v>1</v>
      </c>
      <c r="I37" s="59">
        <v>2</v>
      </c>
      <c r="J37" s="58">
        <v>1</v>
      </c>
      <c r="K37" s="59">
        <v>2</v>
      </c>
      <c r="L37" s="58">
        <v>1</v>
      </c>
      <c r="M37" s="59">
        <v>2</v>
      </c>
      <c r="N37" s="58">
        <v>1</v>
      </c>
      <c r="O37" s="80">
        <v>42</v>
      </c>
      <c r="P37" s="132">
        <v>1.9297036526533424</v>
      </c>
      <c r="Q37" s="55" t="s">
        <v>41</v>
      </c>
      <c r="R37" s="56">
        <v>4.5</v>
      </c>
      <c r="S37" s="60">
        <v>69.3</v>
      </c>
      <c r="T37" s="56">
        <v>422</v>
      </c>
      <c r="U37" s="137">
        <f t="shared" si="0"/>
        <v>59.542447770891734</v>
      </c>
      <c r="V37" s="56">
        <v>4510</v>
      </c>
      <c r="W37" s="142">
        <v>107.00955681619423</v>
      </c>
    </row>
    <row r="38" spans="1:23" ht="13.15" customHeight="1">
      <c r="A38" s="54" t="s">
        <v>31</v>
      </c>
      <c r="B38" s="55">
        <v>8</v>
      </c>
      <c r="C38" s="56" t="s">
        <v>9</v>
      </c>
      <c r="D38" s="55" t="s">
        <v>12</v>
      </c>
      <c r="E38" s="57">
        <v>114</v>
      </c>
      <c r="F38" s="68">
        <v>99</v>
      </c>
      <c r="G38" s="59">
        <v>8</v>
      </c>
      <c r="H38" s="58">
        <v>1</v>
      </c>
      <c r="I38" s="59">
        <v>2</v>
      </c>
      <c r="J38" s="58">
        <v>1</v>
      </c>
      <c r="K38" s="59">
        <v>2</v>
      </c>
      <c r="L38" s="58">
        <v>1</v>
      </c>
      <c r="M38" s="59">
        <v>2</v>
      </c>
      <c r="N38" s="58">
        <v>1</v>
      </c>
      <c r="O38" s="80">
        <v>42</v>
      </c>
      <c r="P38" s="132">
        <v>1.9297036526533424</v>
      </c>
      <c r="Q38" s="55" t="s">
        <v>63</v>
      </c>
      <c r="R38" s="56">
        <v>4.5</v>
      </c>
      <c r="S38" s="60">
        <v>72</v>
      </c>
      <c r="T38" s="56">
        <v>423</v>
      </c>
      <c r="U38" s="137">
        <f t="shared" si="0"/>
        <v>59.683543618690059</v>
      </c>
      <c r="V38" s="56">
        <v>4807</v>
      </c>
      <c r="W38" s="142">
        <v>108.41362062296449</v>
      </c>
    </row>
    <row r="39" spans="1:23" ht="13.15" customHeight="1">
      <c r="A39" s="54" t="s">
        <v>31</v>
      </c>
      <c r="B39" s="55">
        <v>8</v>
      </c>
      <c r="C39" s="56" t="s">
        <v>9</v>
      </c>
      <c r="D39" s="55" t="s">
        <v>13</v>
      </c>
      <c r="E39" s="57">
        <v>183</v>
      </c>
      <c r="F39" s="68">
        <v>90</v>
      </c>
      <c r="G39" s="59">
        <v>2</v>
      </c>
      <c r="H39" s="58">
        <v>1</v>
      </c>
      <c r="I39" s="59">
        <v>2</v>
      </c>
      <c r="J39" s="58">
        <v>1</v>
      </c>
      <c r="K39" s="59">
        <v>2</v>
      </c>
      <c r="L39" s="58">
        <v>1</v>
      </c>
      <c r="M39" s="59">
        <v>2</v>
      </c>
      <c r="N39" s="58">
        <v>1</v>
      </c>
      <c r="O39" s="80">
        <v>42</v>
      </c>
      <c r="P39" s="132">
        <v>1.9297036526533424</v>
      </c>
      <c r="Q39" s="55" t="s">
        <v>42</v>
      </c>
      <c r="R39" s="56">
        <v>4.5</v>
      </c>
      <c r="S39" s="60">
        <v>70.2</v>
      </c>
      <c r="T39" s="56">
        <v>422</v>
      </c>
      <c r="U39" s="137">
        <f t="shared" si="0"/>
        <v>59.542447770891734</v>
      </c>
      <c r="V39" s="56">
        <v>3237</v>
      </c>
      <c r="W39" s="142">
        <v>82.559758075887089</v>
      </c>
    </row>
    <row r="40" spans="1:23" ht="13.15" customHeight="1">
      <c r="A40" s="54" t="s">
        <v>18</v>
      </c>
      <c r="B40" s="55">
        <v>14</v>
      </c>
      <c r="C40" s="56" t="s">
        <v>8</v>
      </c>
      <c r="D40" s="55" t="s">
        <v>15</v>
      </c>
      <c r="E40" s="57">
        <v>28</v>
      </c>
      <c r="F40" s="68">
        <v>98</v>
      </c>
      <c r="G40" s="59">
        <v>2</v>
      </c>
      <c r="H40" s="58">
        <v>5</v>
      </c>
      <c r="I40" s="59">
        <v>3</v>
      </c>
      <c r="J40" s="58">
        <v>2</v>
      </c>
      <c r="K40" s="59">
        <v>5</v>
      </c>
      <c r="L40" s="58">
        <v>10</v>
      </c>
      <c r="M40" s="59">
        <v>3</v>
      </c>
      <c r="N40" s="58">
        <v>20</v>
      </c>
      <c r="O40" s="80">
        <v>288</v>
      </c>
      <c r="P40" s="132">
        <v>13.232253618194347</v>
      </c>
      <c r="Q40" s="55" t="s">
        <v>41</v>
      </c>
      <c r="R40" s="56">
        <v>4.5</v>
      </c>
      <c r="S40" s="60">
        <v>69.3</v>
      </c>
      <c r="T40" s="56">
        <v>411</v>
      </c>
      <c r="U40" s="137">
        <f t="shared" si="0"/>
        <v>57.990393445110193</v>
      </c>
      <c r="V40" s="56">
        <v>3138</v>
      </c>
      <c r="W40" s="142">
        <v>76.448609729150036</v>
      </c>
    </row>
    <row r="41" spans="1:23" ht="13.15" customHeight="1">
      <c r="A41" s="54" t="s">
        <v>18</v>
      </c>
      <c r="B41" s="55">
        <v>14</v>
      </c>
      <c r="C41" s="56" t="s">
        <v>8</v>
      </c>
      <c r="D41" s="55" t="s">
        <v>11</v>
      </c>
      <c r="E41" s="57">
        <v>52</v>
      </c>
      <c r="F41" s="68">
        <v>95</v>
      </c>
      <c r="G41" s="59">
        <v>3</v>
      </c>
      <c r="H41" s="58">
        <v>2</v>
      </c>
      <c r="I41" s="59">
        <v>3</v>
      </c>
      <c r="J41" s="58">
        <v>2</v>
      </c>
      <c r="K41" s="59">
        <v>5</v>
      </c>
      <c r="L41" s="58">
        <v>25</v>
      </c>
      <c r="M41" s="59">
        <v>3</v>
      </c>
      <c r="N41" s="58">
        <v>20</v>
      </c>
      <c r="O41" s="80">
        <v>441</v>
      </c>
      <c r="P41" s="132">
        <v>20.261888352860097</v>
      </c>
      <c r="Q41" s="55" t="s">
        <v>60</v>
      </c>
      <c r="R41" s="56">
        <v>4.5</v>
      </c>
      <c r="S41" s="60">
        <v>66.149999999999991</v>
      </c>
      <c r="T41" s="56">
        <v>410</v>
      </c>
      <c r="U41" s="137">
        <f t="shared" si="0"/>
        <v>57.849297597311875</v>
      </c>
      <c r="V41" s="56">
        <v>3107</v>
      </c>
      <c r="W41" s="142">
        <v>82.001486934841409</v>
      </c>
    </row>
    <row r="42" spans="1:23" ht="13.15" customHeight="1">
      <c r="A42" s="54" t="s">
        <v>18</v>
      </c>
      <c r="B42" s="55">
        <v>14</v>
      </c>
      <c r="C42" s="56" t="s">
        <v>8</v>
      </c>
      <c r="D42" s="55" t="s">
        <v>12</v>
      </c>
      <c r="E42" s="57">
        <v>116</v>
      </c>
      <c r="F42" s="68">
        <v>99</v>
      </c>
      <c r="G42" s="59">
        <v>2</v>
      </c>
      <c r="H42" s="58">
        <v>5</v>
      </c>
      <c r="I42" s="59">
        <v>2</v>
      </c>
      <c r="J42" s="58">
        <v>2</v>
      </c>
      <c r="K42" s="59">
        <v>5</v>
      </c>
      <c r="L42" s="58">
        <v>20</v>
      </c>
      <c r="M42" s="59">
        <v>3</v>
      </c>
      <c r="N42" s="58">
        <v>20</v>
      </c>
      <c r="O42" s="80">
        <v>408</v>
      </c>
      <c r="P42" s="132">
        <v>18.74569262577533</v>
      </c>
      <c r="Q42" s="55" t="s">
        <v>42</v>
      </c>
      <c r="R42" s="56">
        <v>4.5</v>
      </c>
      <c r="S42" s="60">
        <v>70.2</v>
      </c>
      <c r="T42" s="56">
        <v>409</v>
      </c>
      <c r="U42" s="137">
        <f t="shared" si="0"/>
        <v>57.708201749513556</v>
      </c>
      <c r="V42" s="56">
        <v>3751</v>
      </c>
      <c r="W42" s="142">
        <v>89.736522215522257</v>
      </c>
    </row>
    <row r="43" spans="1:23" ht="13.15" customHeight="1">
      <c r="A43" s="54" t="s">
        <v>18</v>
      </c>
      <c r="B43" s="55">
        <v>14</v>
      </c>
      <c r="C43" s="56" t="s">
        <v>8</v>
      </c>
      <c r="D43" s="55" t="s">
        <v>13</v>
      </c>
      <c r="E43" s="57">
        <v>176</v>
      </c>
      <c r="F43" s="68">
        <v>99</v>
      </c>
      <c r="G43" s="59">
        <v>8</v>
      </c>
      <c r="H43" s="58">
        <v>1</v>
      </c>
      <c r="I43" s="59">
        <v>3</v>
      </c>
      <c r="J43" s="58">
        <v>2</v>
      </c>
      <c r="K43" s="59">
        <v>5</v>
      </c>
      <c r="L43" s="58">
        <v>20</v>
      </c>
      <c r="M43" s="59">
        <v>3</v>
      </c>
      <c r="N43" s="58">
        <v>20</v>
      </c>
      <c r="O43" s="80">
        <v>372</v>
      </c>
      <c r="P43" s="132">
        <v>17.091660923501035</v>
      </c>
      <c r="Q43" s="55" t="s">
        <v>41</v>
      </c>
      <c r="R43" s="56">
        <v>4.5</v>
      </c>
      <c r="S43" s="60">
        <v>69.3</v>
      </c>
      <c r="T43" s="56">
        <v>417</v>
      </c>
      <c r="U43" s="137">
        <f t="shared" si="0"/>
        <v>58.836968531900126</v>
      </c>
      <c r="V43" s="56">
        <v>3600</v>
      </c>
      <c r="W43" s="142">
        <v>85.568870894473847</v>
      </c>
    </row>
    <row r="44" spans="1:23" ht="13.15" customHeight="1">
      <c r="A44" s="54" t="s">
        <v>18</v>
      </c>
      <c r="B44" s="55">
        <v>14</v>
      </c>
      <c r="C44" s="56" t="s">
        <v>9</v>
      </c>
      <c r="D44" s="55" t="s">
        <v>15</v>
      </c>
      <c r="E44" s="57">
        <v>27</v>
      </c>
      <c r="F44" s="68">
        <v>98</v>
      </c>
      <c r="G44" s="59">
        <v>2</v>
      </c>
      <c r="H44" s="58">
        <v>5</v>
      </c>
      <c r="I44" s="59">
        <v>2</v>
      </c>
      <c r="J44" s="58">
        <v>1</v>
      </c>
      <c r="K44" s="59">
        <v>2</v>
      </c>
      <c r="L44" s="58">
        <v>1</v>
      </c>
      <c r="M44" s="59">
        <v>2</v>
      </c>
      <c r="N44" s="58">
        <v>2</v>
      </c>
      <c r="O44" s="80">
        <v>82.5</v>
      </c>
      <c r="P44" s="132">
        <v>3.790489317711923</v>
      </c>
      <c r="Q44" s="55" t="s">
        <v>49</v>
      </c>
      <c r="R44" s="56">
        <v>4.5</v>
      </c>
      <c r="S44" s="60">
        <v>68.850000000000009</v>
      </c>
      <c r="T44" s="56">
        <v>422</v>
      </c>
      <c r="U44" s="137">
        <f t="shared" si="0"/>
        <v>59.542447770891734</v>
      </c>
      <c r="V44" s="56">
        <v>3726</v>
      </c>
      <c r="W44" s="142">
        <v>88.985278523193941</v>
      </c>
    </row>
    <row r="45" spans="1:23" ht="13.15" customHeight="1">
      <c r="A45" s="54" t="s">
        <v>18</v>
      </c>
      <c r="B45" s="55">
        <v>14</v>
      </c>
      <c r="C45" s="56" t="s">
        <v>9</v>
      </c>
      <c r="D45" s="55" t="s">
        <v>11</v>
      </c>
      <c r="E45" s="57">
        <v>51</v>
      </c>
      <c r="F45" s="68">
        <v>98</v>
      </c>
      <c r="G45" s="59">
        <v>2</v>
      </c>
      <c r="H45" s="58">
        <v>1</v>
      </c>
      <c r="I45" s="59">
        <v>2</v>
      </c>
      <c r="J45" s="58">
        <v>1</v>
      </c>
      <c r="K45" s="59">
        <v>2</v>
      </c>
      <c r="L45" s="58">
        <v>5</v>
      </c>
      <c r="M45" s="59">
        <v>2</v>
      </c>
      <c r="N45" s="58">
        <v>1</v>
      </c>
      <c r="O45" s="80">
        <v>90</v>
      </c>
      <c r="P45" s="132">
        <v>4.1350792556857341</v>
      </c>
      <c r="Q45" s="55" t="s">
        <v>50</v>
      </c>
      <c r="R45" s="56">
        <v>4.5</v>
      </c>
      <c r="S45" s="60">
        <v>71.100000000000009</v>
      </c>
      <c r="T45" s="56">
        <v>422</v>
      </c>
      <c r="U45" s="137">
        <f t="shared" si="0"/>
        <v>59.542447770891734</v>
      </c>
      <c r="V45" s="56">
        <v>3847</v>
      </c>
      <c r="W45" s="142">
        <v>88.967593562929736</v>
      </c>
    </row>
    <row r="46" spans="1:23" ht="13.15" customHeight="1">
      <c r="A46" s="54" t="s">
        <v>18</v>
      </c>
      <c r="B46" s="55">
        <v>14</v>
      </c>
      <c r="C46" s="56" t="s">
        <v>9</v>
      </c>
      <c r="D46" s="55" t="s">
        <v>12</v>
      </c>
      <c r="E46" s="57">
        <v>115</v>
      </c>
      <c r="F46" s="68">
        <v>100</v>
      </c>
      <c r="G46" s="59">
        <v>2</v>
      </c>
      <c r="H46" s="58">
        <v>5</v>
      </c>
      <c r="I46" s="59">
        <v>2</v>
      </c>
      <c r="J46" s="58">
        <v>1</v>
      </c>
      <c r="K46" s="59">
        <v>2</v>
      </c>
      <c r="L46" s="58">
        <v>5</v>
      </c>
      <c r="M46" s="59">
        <v>2</v>
      </c>
      <c r="N46" s="58">
        <v>5</v>
      </c>
      <c r="O46" s="80">
        <v>144</v>
      </c>
      <c r="P46" s="132">
        <v>6.6161268090971737</v>
      </c>
      <c r="Q46" s="55" t="s">
        <v>46</v>
      </c>
      <c r="R46" s="56">
        <v>4.5</v>
      </c>
      <c r="S46" s="60">
        <v>69.75</v>
      </c>
      <c r="T46" s="56">
        <v>414</v>
      </c>
      <c r="U46" s="137">
        <f t="shared" si="0"/>
        <v>58.413680988505163</v>
      </c>
      <c r="V46" s="56">
        <v>4166</v>
      </c>
      <c r="W46" s="142">
        <v>98.105306142266301</v>
      </c>
    </row>
    <row r="47" spans="1:23" ht="13.15" customHeight="1">
      <c r="A47" s="54" t="s">
        <v>18</v>
      </c>
      <c r="B47" s="55">
        <v>14</v>
      </c>
      <c r="C47" s="56" t="s">
        <v>9</v>
      </c>
      <c r="D47" s="55" t="s">
        <v>13</v>
      </c>
      <c r="E47" s="57">
        <v>175</v>
      </c>
      <c r="F47" s="68">
        <v>99</v>
      </c>
      <c r="G47" s="59">
        <v>8</v>
      </c>
      <c r="H47" s="58">
        <v>1</v>
      </c>
      <c r="I47" s="59">
        <v>2</v>
      </c>
      <c r="J47" s="58">
        <v>1</v>
      </c>
      <c r="K47" s="59">
        <v>2</v>
      </c>
      <c r="L47" s="58">
        <v>2</v>
      </c>
      <c r="M47" s="59">
        <v>2</v>
      </c>
      <c r="N47" s="58">
        <v>5</v>
      </c>
      <c r="O47" s="80">
        <v>72</v>
      </c>
      <c r="P47" s="132">
        <v>3.3080634045485868</v>
      </c>
      <c r="Q47" s="55" t="s">
        <v>53</v>
      </c>
      <c r="R47" s="56">
        <v>4.5</v>
      </c>
      <c r="S47" s="60">
        <v>73.8</v>
      </c>
      <c r="T47" s="56">
        <v>420</v>
      </c>
      <c r="U47" s="137">
        <f t="shared" si="0"/>
        <v>59.260256075295089</v>
      </c>
      <c r="V47" s="56">
        <v>4004</v>
      </c>
      <c r="W47" s="142">
        <v>88.730107317918822</v>
      </c>
    </row>
    <row r="48" spans="1:23" ht="13.15" customHeight="1">
      <c r="A48" s="54" t="s">
        <v>29</v>
      </c>
      <c r="B48" s="55">
        <v>2</v>
      </c>
      <c r="C48" s="56" t="s">
        <v>8</v>
      </c>
      <c r="D48" s="55" t="s">
        <v>15</v>
      </c>
      <c r="E48" s="57">
        <v>4</v>
      </c>
      <c r="F48" s="68">
        <v>95</v>
      </c>
      <c r="G48" s="59">
        <v>2</v>
      </c>
      <c r="H48" s="58">
        <v>1</v>
      </c>
      <c r="I48" s="59">
        <v>2</v>
      </c>
      <c r="J48" s="58">
        <v>2</v>
      </c>
      <c r="K48" s="59">
        <v>5</v>
      </c>
      <c r="L48" s="58">
        <v>10</v>
      </c>
      <c r="M48" s="59">
        <v>2</v>
      </c>
      <c r="N48" s="58">
        <v>20</v>
      </c>
      <c r="O48" s="80">
        <v>252</v>
      </c>
      <c r="P48" s="132">
        <v>11.578221915920055</v>
      </c>
      <c r="Q48" s="55" t="s">
        <v>43</v>
      </c>
      <c r="R48" s="56">
        <v>4.5</v>
      </c>
      <c r="S48" s="60">
        <v>64.8</v>
      </c>
      <c r="T48" s="56">
        <v>433</v>
      </c>
      <c r="U48" s="137">
        <f t="shared" ref="U48:U79" si="1">(T48/453.59237)*64</f>
        <v>61.094502096673274</v>
      </c>
      <c r="V48" s="56">
        <v>3214</v>
      </c>
      <c r="W48" s="142">
        <v>81.993070390025125</v>
      </c>
    </row>
    <row r="49" spans="1:23" ht="13.15" customHeight="1">
      <c r="A49" s="54" t="s">
        <v>29</v>
      </c>
      <c r="B49" s="55">
        <v>2</v>
      </c>
      <c r="C49" s="56" t="s">
        <v>8</v>
      </c>
      <c r="D49" s="55" t="s">
        <v>11</v>
      </c>
      <c r="E49" s="57">
        <v>80</v>
      </c>
      <c r="F49" s="68">
        <v>95</v>
      </c>
      <c r="G49" s="59">
        <v>2</v>
      </c>
      <c r="H49" s="58">
        <v>1</v>
      </c>
      <c r="I49" s="59">
        <v>3</v>
      </c>
      <c r="J49" s="58">
        <v>1</v>
      </c>
      <c r="K49" s="59">
        <v>3</v>
      </c>
      <c r="L49" s="58">
        <v>20</v>
      </c>
      <c r="M49" s="59">
        <v>2</v>
      </c>
      <c r="N49" s="58">
        <v>20</v>
      </c>
      <c r="O49" s="80">
        <v>355.5</v>
      </c>
      <c r="P49" s="132">
        <v>16.333563059958649</v>
      </c>
      <c r="Q49" s="55" t="s">
        <v>44</v>
      </c>
      <c r="R49" s="56">
        <v>4.5</v>
      </c>
      <c r="S49" s="60">
        <v>68.399999999999991</v>
      </c>
      <c r="T49" s="56">
        <v>432</v>
      </c>
      <c r="U49" s="137">
        <f t="shared" si="1"/>
        <v>60.953406248874948</v>
      </c>
      <c r="V49" s="56">
        <v>3773</v>
      </c>
      <c r="W49" s="142">
        <v>91.398935191580648</v>
      </c>
    </row>
    <row r="50" spans="1:23" ht="13.15" customHeight="1">
      <c r="A50" s="54" t="s">
        <v>29</v>
      </c>
      <c r="B50" s="55">
        <v>2</v>
      </c>
      <c r="C50" s="56" t="s">
        <v>8</v>
      </c>
      <c r="D50" s="55" t="s">
        <v>12</v>
      </c>
      <c r="E50" s="57">
        <v>136</v>
      </c>
      <c r="F50" s="68">
        <v>95</v>
      </c>
      <c r="G50" s="59">
        <v>2</v>
      </c>
      <c r="H50" s="58">
        <v>1</v>
      </c>
      <c r="I50" s="59">
        <v>3</v>
      </c>
      <c r="J50" s="58">
        <v>2</v>
      </c>
      <c r="K50" s="59">
        <v>3</v>
      </c>
      <c r="L50" s="58">
        <v>20</v>
      </c>
      <c r="M50" s="59">
        <v>2</v>
      </c>
      <c r="N50" s="58">
        <v>20</v>
      </c>
      <c r="O50" s="80">
        <v>372</v>
      </c>
      <c r="P50" s="132">
        <v>17.091660923501035</v>
      </c>
      <c r="Q50" s="55" t="s">
        <v>51</v>
      </c>
      <c r="R50" s="56">
        <v>4.5</v>
      </c>
      <c r="S50" s="60">
        <v>71.55</v>
      </c>
      <c r="T50" s="56">
        <v>436</v>
      </c>
      <c r="U50" s="137">
        <f t="shared" si="1"/>
        <v>61.517789640068237</v>
      </c>
      <c r="V50" s="56">
        <v>3681</v>
      </c>
      <c r="W50" s="142">
        <v>84.462487876851213</v>
      </c>
    </row>
    <row r="51" spans="1:23" ht="13.15" customHeight="1">
      <c r="A51" s="54" t="s">
        <v>29</v>
      </c>
      <c r="B51" s="55">
        <v>2</v>
      </c>
      <c r="C51" s="56" t="s">
        <v>8</v>
      </c>
      <c r="D51" s="55" t="s">
        <v>13</v>
      </c>
      <c r="E51" s="57">
        <v>157</v>
      </c>
      <c r="F51" s="68">
        <v>99</v>
      </c>
      <c r="G51" s="59">
        <v>2</v>
      </c>
      <c r="H51" s="58">
        <v>1</v>
      </c>
      <c r="I51" s="59">
        <v>2</v>
      </c>
      <c r="J51" s="58">
        <v>2</v>
      </c>
      <c r="K51" s="59">
        <v>3</v>
      </c>
      <c r="L51" s="58">
        <v>20</v>
      </c>
      <c r="M51" s="59">
        <v>2</v>
      </c>
      <c r="N51" s="58">
        <v>20</v>
      </c>
      <c r="O51" s="80">
        <v>372</v>
      </c>
      <c r="P51" s="132">
        <v>17.091660923501035</v>
      </c>
      <c r="Q51" s="55" t="s">
        <v>46</v>
      </c>
      <c r="R51" s="56">
        <v>4.5</v>
      </c>
      <c r="S51" s="60">
        <v>69.75</v>
      </c>
      <c r="T51" s="56">
        <v>434</v>
      </c>
      <c r="U51" s="137">
        <f t="shared" si="1"/>
        <v>61.235597944471593</v>
      </c>
      <c r="V51" s="56">
        <v>4104</v>
      </c>
      <c r="W51" s="142">
        <v>93.122794652229928</v>
      </c>
    </row>
    <row r="52" spans="1:23" ht="13.15" customHeight="1">
      <c r="A52" s="54" t="s">
        <v>29</v>
      </c>
      <c r="B52" s="55">
        <v>2</v>
      </c>
      <c r="C52" s="56" t="s">
        <v>9</v>
      </c>
      <c r="D52" s="55" t="s">
        <v>15</v>
      </c>
      <c r="E52" s="57">
        <v>3</v>
      </c>
      <c r="F52" s="68">
        <v>95</v>
      </c>
      <c r="G52" s="59">
        <v>2</v>
      </c>
      <c r="H52" s="58">
        <v>1</v>
      </c>
      <c r="I52" s="59">
        <v>2</v>
      </c>
      <c r="J52" s="58">
        <v>1</v>
      </c>
      <c r="K52" s="59">
        <v>2</v>
      </c>
      <c r="L52" s="58">
        <v>1</v>
      </c>
      <c r="M52" s="59">
        <v>2</v>
      </c>
      <c r="N52" s="58">
        <v>5</v>
      </c>
      <c r="O52" s="80">
        <v>60</v>
      </c>
      <c r="P52" s="132">
        <v>2.7567195037904892</v>
      </c>
      <c r="Q52" s="55" t="s">
        <v>42</v>
      </c>
      <c r="R52" s="56">
        <v>4.5</v>
      </c>
      <c r="S52" s="60">
        <v>70.2</v>
      </c>
      <c r="T52" s="56">
        <v>436</v>
      </c>
      <c r="U52" s="137">
        <f t="shared" si="1"/>
        <v>61.517789640068237</v>
      </c>
      <c r="V52" s="56">
        <v>3717</v>
      </c>
      <c r="W52" s="142">
        <v>86.928690856516624</v>
      </c>
    </row>
    <row r="53" spans="1:23" ht="13.15" customHeight="1">
      <c r="A53" s="54" t="s">
        <v>29</v>
      </c>
      <c r="B53" s="55">
        <v>2</v>
      </c>
      <c r="C53" s="56" t="s">
        <v>9</v>
      </c>
      <c r="D53" s="55" t="s">
        <v>11</v>
      </c>
      <c r="E53" s="57">
        <v>79</v>
      </c>
      <c r="F53" s="68">
        <v>95</v>
      </c>
      <c r="G53" s="59">
        <v>2</v>
      </c>
      <c r="H53" s="58">
        <v>1</v>
      </c>
      <c r="I53" s="59">
        <v>2</v>
      </c>
      <c r="J53" s="58">
        <v>1</v>
      </c>
      <c r="K53" s="59">
        <v>2</v>
      </c>
      <c r="L53" s="58">
        <v>1</v>
      </c>
      <c r="M53" s="59">
        <v>2</v>
      </c>
      <c r="N53" s="58">
        <v>5</v>
      </c>
      <c r="O53" s="80">
        <v>60</v>
      </c>
      <c r="P53" s="132">
        <v>2.7567195037904892</v>
      </c>
      <c r="Q53" s="55" t="s">
        <v>50</v>
      </c>
      <c r="R53" s="56">
        <v>4.5</v>
      </c>
      <c r="S53" s="60">
        <v>71.100000000000009</v>
      </c>
      <c r="T53" s="56">
        <v>435</v>
      </c>
      <c r="U53" s="137">
        <f t="shared" si="1"/>
        <v>61.376693792269919</v>
      </c>
      <c r="V53" s="56">
        <v>4416</v>
      </c>
      <c r="W53" s="142">
        <v>102.20317474997425</v>
      </c>
    </row>
    <row r="54" spans="1:23" ht="13.15" customHeight="1">
      <c r="A54" s="54" t="s">
        <v>29</v>
      </c>
      <c r="B54" s="55">
        <v>2</v>
      </c>
      <c r="C54" s="56" t="s">
        <v>9</v>
      </c>
      <c r="D54" s="55" t="s">
        <v>12</v>
      </c>
      <c r="E54" s="57">
        <v>135</v>
      </c>
      <c r="F54" s="68">
        <v>98</v>
      </c>
      <c r="G54" s="59">
        <v>2</v>
      </c>
      <c r="H54" s="58">
        <v>1</v>
      </c>
      <c r="I54" s="59">
        <v>2</v>
      </c>
      <c r="J54" s="58">
        <v>1</v>
      </c>
      <c r="K54" s="59">
        <v>2</v>
      </c>
      <c r="L54" s="58">
        <v>1</v>
      </c>
      <c r="M54" s="59">
        <v>2</v>
      </c>
      <c r="N54" s="58">
        <v>5</v>
      </c>
      <c r="O54" s="80">
        <v>60</v>
      </c>
      <c r="P54" s="132">
        <v>2.7567195037904892</v>
      </c>
      <c r="Q54" s="55" t="s">
        <v>46</v>
      </c>
      <c r="R54" s="56">
        <v>4.5</v>
      </c>
      <c r="S54" s="60">
        <v>69.75</v>
      </c>
      <c r="T54" s="56">
        <v>435</v>
      </c>
      <c r="U54" s="137">
        <f t="shared" si="1"/>
        <v>61.376693792269919</v>
      </c>
      <c r="V54" s="56">
        <v>3658</v>
      </c>
      <c r="W54" s="142">
        <v>83.656933531896712</v>
      </c>
    </row>
    <row r="55" spans="1:23" ht="13.15" customHeight="1">
      <c r="A55" s="54" t="s">
        <v>29</v>
      </c>
      <c r="B55" s="55">
        <v>2</v>
      </c>
      <c r="C55" s="56" t="s">
        <v>9</v>
      </c>
      <c r="D55" s="55" t="s">
        <v>13</v>
      </c>
      <c r="E55" s="57">
        <v>158</v>
      </c>
      <c r="F55" s="68">
        <v>98</v>
      </c>
      <c r="G55" s="59">
        <v>2</v>
      </c>
      <c r="H55" s="58">
        <v>1</v>
      </c>
      <c r="I55" s="59">
        <v>2</v>
      </c>
      <c r="J55" s="58">
        <v>1</v>
      </c>
      <c r="K55" s="59">
        <v>2</v>
      </c>
      <c r="L55" s="58">
        <v>1</v>
      </c>
      <c r="M55" s="59">
        <v>2</v>
      </c>
      <c r="N55" s="58">
        <v>1</v>
      </c>
      <c r="O55" s="80">
        <v>42</v>
      </c>
      <c r="P55" s="132">
        <v>1.9297036526533424</v>
      </c>
      <c r="Q55" s="55" t="s">
        <v>55</v>
      </c>
      <c r="R55" s="56">
        <v>4.5</v>
      </c>
      <c r="S55" s="60">
        <v>72.45</v>
      </c>
      <c r="T55" s="56">
        <v>439</v>
      </c>
      <c r="U55" s="137">
        <f t="shared" si="1"/>
        <v>61.9410771834632</v>
      </c>
      <c r="V55" s="56">
        <v>3986</v>
      </c>
      <c r="W55" s="142">
        <v>86.961314007331708</v>
      </c>
    </row>
    <row r="56" spans="1:23" ht="13.15" customHeight="1">
      <c r="A56" s="54" t="s">
        <v>38</v>
      </c>
      <c r="B56" s="55">
        <v>4</v>
      </c>
      <c r="C56" s="56" t="s">
        <v>8</v>
      </c>
      <c r="D56" s="55" t="s">
        <v>15</v>
      </c>
      <c r="E56" s="57">
        <v>8</v>
      </c>
      <c r="F56" s="68">
        <v>85</v>
      </c>
      <c r="G56" s="59">
        <v>2</v>
      </c>
      <c r="H56" s="58">
        <v>1</v>
      </c>
      <c r="I56" s="59">
        <v>2</v>
      </c>
      <c r="J56" s="58">
        <v>2</v>
      </c>
      <c r="K56" s="59">
        <v>2</v>
      </c>
      <c r="L56" s="58">
        <v>2</v>
      </c>
      <c r="M56" s="59">
        <v>2</v>
      </c>
      <c r="N56" s="58">
        <v>2</v>
      </c>
      <c r="O56" s="80">
        <v>75</v>
      </c>
      <c r="P56" s="132">
        <v>3.4458993797381119</v>
      </c>
      <c r="Q56" s="55" t="s">
        <v>47</v>
      </c>
      <c r="R56" s="56">
        <v>4.5</v>
      </c>
      <c r="S56" s="60">
        <v>67.05</v>
      </c>
      <c r="T56" s="56">
        <v>428</v>
      </c>
      <c r="U56" s="137">
        <f t="shared" si="1"/>
        <v>60.389022857681667</v>
      </c>
      <c r="V56" s="56">
        <v>4127</v>
      </c>
      <c r="W56" s="142">
        <v>115.05110038830738</v>
      </c>
    </row>
    <row r="57" spans="1:23" ht="13.15" customHeight="1">
      <c r="A57" s="54" t="s">
        <v>38</v>
      </c>
      <c r="B57" s="55">
        <v>4</v>
      </c>
      <c r="C57" s="56" t="s">
        <v>8</v>
      </c>
      <c r="D57" s="55" t="s">
        <v>11</v>
      </c>
      <c r="E57" s="57">
        <v>77</v>
      </c>
      <c r="F57" s="68">
        <v>95</v>
      </c>
      <c r="G57" s="59">
        <v>2</v>
      </c>
      <c r="H57" s="58">
        <v>1</v>
      </c>
      <c r="I57" s="59">
        <v>3</v>
      </c>
      <c r="J57" s="58">
        <v>1</v>
      </c>
      <c r="K57" s="59">
        <v>2</v>
      </c>
      <c r="L57" s="58">
        <v>1</v>
      </c>
      <c r="M57" s="59">
        <v>2</v>
      </c>
      <c r="N57" s="58">
        <v>1</v>
      </c>
      <c r="O57" s="80">
        <v>42</v>
      </c>
      <c r="P57" s="132">
        <v>1.9297036526533424</v>
      </c>
      <c r="Q57" s="55" t="s">
        <v>44</v>
      </c>
      <c r="R57" s="56">
        <v>4.5</v>
      </c>
      <c r="S57" s="60">
        <v>68.399999999999991</v>
      </c>
      <c r="T57" s="56">
        <v>425</v>
      </c>
      <c r="U57" s="137">
        <f t="shared" si="1"/>
        <v>59.965735314286697</v>
      </c>
      <c r="V57" s="56">
        <v>4355</v>
      </c>
      <c r="W57" s="142">
        <v>107.23518542712598</v>
      </c>
    </row>
    <row r="58" spans="1:23" ht="13.15" customHeight="1">
      <c r="A58" s="54" t="s">
        <v>38</v>
      </c>
      <c r="B58" s="55">
        <v>4</v>
      </c>
      <c r="C58" s="56" t="s">
        <v>8</v>
      </c>
      <c r="D58" s="55" t="s">
        <v>12</v>
      </c>
      <c r="E58" s="57">
        <v>117</v>
      </c>
      <c r="F58" s="68">
        <v>98</v>
      </c>
      <c r="G58" s="59">
        <v>2</v>
      </c>
      <c r="H58" s="58">
        <v>1</v>
      </c>
      <c r="I58" s="59">
        <v>2</v>
      </c>
      <c r="J58" s="58">
        <v>2</v>
      </c>
      <c r="K58" s="59">
        <v>2</v>
      </c>
      <c r="L58" s="58">
        <v>1</v>
      </c>
      <c r="M58" s="59">
        <v>2</v>
      </c>
      <c r="N58" s="58">
        <v>1</v>
      </c>
      <c r="O58" s="80">
        <v>58.5</v>
      </c>
      <c r="P58" s="132">
        <v>2.6878015161957274</v>
      </c>
      <c r="Q58" s="55" t="s">
        <v>52</v>
      </c>
      <c r="R58" s="56">
        <v>4.5</v>
      </c>
      <c r="S58" s="60">
        <v>70.649999999999991</v>
      </c>
      <c r="T58" s="56">
        <v>419</v>
      </c>
      <c r="U58" s="137">
        <f t="shared" si="1"/>
        <v>59.119160227496771</v>
      </c>
      <c r="V58" s="56">
        <v>4987</v>
      </c>
      <c r="W58" s="142">
        <v>116.89740978926896</v>
      </c>
    </row>
    <row r="59" spans="1:23" ht="13.15" customHeight="1">
      <c r="A59" s="54" t="s">
        <v>38</v>
      </c>
      <c r="B59" s="55">
        <v>4</v>
      </c>
      <c r="C59" s="56" t="s">
        <v>8</v>
      </c>
      <c r="D59" s="55" t="s">
        <v>13</v>
      </c>
      <c r="E59" s="57">
        <v>189</v>
      </c>
      <c r="F59" s="68">
        <v>95</v>
      </c>
      <c r="G59" s="59">
        <v>2</v>
      </c>
      <c r="H59" s="58">
        <v>1</v>
      </c>
      <c r="I59" s="59">
        <v>2</v>
      </c>
      <c r="J59" s="58">
        <v>2</v>
      </c>
      <c r="K59" s="59">
        <v>2</v>
      </c>
      <c r="L59" s="58">
        <v>1</v>
      </c>
      <c r="M59" s="59">
        <v>2</v>
      </c>
      <c r="N59" s="58">
        <v>1</v>
      </c>
      <c r="O59" s="80">
        <v>58.5</v>
      </c>
      <c r="P59" s="132">
        <v>2.6878015161957274</v>
      </c>
      <c r="Q59" s="55" t="s">
        <v>57</v>
      </c>
      <c r="R59" s="56">
        <v>4.5</v>
      </c>
      <c r="S59" s="60">
        <v>67.95</v>
      </c>
      <c r="T59" s="56">
        <v>430</v>
      </c>
      <c r="U59" s="137">
        <f t="shared" si="1"/>
        <v>60.671214553278311</v>
      </c>
      <c r="V59" s="56">
        <v>4024</v>
      </c>
      <c r="W59" s="142">
        <v>98.581230536022161</v>
      </c>
    </row>
    <row r="60" spans="1:23" s="3" customFormat="1" ht="13.15" customHeight="1">
      <c r="A60" s="54" t="s">
        <v>38</v>
      </c>
      <c r="B60" s="55">
        <v>4</v>
      </c>
      <c r="C60" s="56" t="s">
        <v>9</v>
      </c>
      <c r="D60" s="55" t="s">
        <v>15</v>
      </c>
      <c r="E60" s="57">
        <v>7</v>
      </c>
      <c r="F60" s="68">
        <v>90</v>
      </c>
      <c r="G60" s="59">
        <v>2</v>
      </c>
      <c r="H60" s="58">
        <v>1</v>
      </c>
      <c r="I60" s="59">
        <v>2</v>
      </c>
      <c r="J60" s="58">
        <v>1</v>
      </c>
      <c r="K60" s="59">
        <v>2</v>
      </c>
      <c r="L60" s="58">
        <v>1</v>
      </c>
      <c r="M60" s="59">
        <v>2</v>
      </c>
      <c r="N60" s="58">
        <v>1</v>
      </c>
      <c r="O60" s="80">
        <v>42</v>
      </c>
      <c r="P60" s="132">
        <v>1.9297036526533424</v>
      </c>
      <c r="Q60" s="55" t="s">
        <v>46</v>
      </c>
      <c r="R60" s="56">
        <v>4.5</v>
      </c>
      <c r="S60" s="60">
        <v>69.75</v>
      </c>
      <c r="T60" s="56">
        <v>428</v>
      </c>
      <c r="U60" s="137">
        <f t="shared" si="1"/>
        <v>60.389022857681667</v>
      </c>
      <c r="V60" s="56">
        <v>4435</v>
      </c>
      <c r="W60" s="142">
        <v>112.24859625811389</v>
      </c>
    </row>
    <row r="61" spans="1:23" s="3" customFormat="1" ht="13.15" customHeight="1">
      <c r="A61" s="54" t="s">
        <v>38</v>
      </c>
      <c r="B61" s="55">
        <v>4</v>
      </c>
      <c r="C61" s="56" t="s">
        <v>9</v>
      </c>
      <c r="D61" s="55" t="s">
        <v>11</v>
      </c>
      <c r="E61" s="57">
        <v>78</v>
      </c>
      <c r="F61" s="68">
        <v>90</v>
      </c>
      <c r="G61" s="59">
        <v>2</v>
      </c>
      <c r="H61" s="58">
        <v>1</v>
      </c>
      <c r="I61" s="59">
        <v>2</v>
      </c>
      <c r="J61" s="58">
        <v>1</v>
      </c>
      <c r="K61" s="59">
        <v>2</v>
      </c>
      <c r="L61" s="58">
        <v>1</v>
      </c>
      <c r="M61" s="59">
        <v>2</v>
      </c>
      <c r="N61" s="58">
        <v>1</v>
      </c>
      <c r="O61" s="80">
        <v>42</v>
      </c>
      <c r="P61" s="132">
        <v>1.9297036526533424</v>
      </c>
      <c r="Q61" s="55" t="s">
        <v>60</v>
      </c>
      <c r="R61" s="56">
        <v>4.5</v>
      </c>
      <c r="S61" s="60">
        <v>66.149999999999991</v>
      </c>
      <c r="T61" s="56">
        <v>423</v>
      </c>
      <c r="U61" s="137">
        <f t="shared" si="1"/>
        <v>59.683543618690059</v>
      </c>
      <c r="V61" s="56">
        <v>4604</v>
      </c>
      <c r="W61" s="142">
        <v>124.31982050732509</v>
      </c>
    </row>
    <row r="62" spans="1:23" ht="13.15" customHeight="1">
      <c r="A62" s="54" t="s">
        <v>38</v>
      </c>
      <c r="B62" s="55">
        <v>4</v>
      </c>
      <c r="C62" s="56" t="s">
        <v>9</v>
      </c>
      <c r="D62" s="55" t="s">
        <v>12</v>
      </c>
      <c r="E62" s="57">
        <v>118</v>
      </c>
      <c r="F62" s="68">
        <v>98</v>
      </c>
      <c r="G62" s="59">
        <v>2</v>
      </c>
      <c r="H62" s="58">
        <v>1</v>
      </c>
      <c r="I62" s="59">
        <v>2</v>
      </c>
      <c r="J62" s="58">
        <v>1</v>
      </c>
      <c r="K62" s="59">
        <v>2</v>
      </c>
      <c r="L62" s="58">
        <v>1</v>
      </c>
      <c r="M62" s="59">
        <v>2</v>
      </c>
      <c r="N62" s="58">
        <v>1</v>
      </c>
      <c r="O62" s="80">
        <v>42</v>
      </c>
      <c r="P62" s="132">
        <v>1.9297036526533424</v>
      </c>
      <c r="Q62" s="55" t="s">
        <v>65</v>
      </c>
      <c r="R62" s="56">
        <v>4.5</v>
      </c>
      <c r="S62" s="60">
        <v>74.7</v>
      </c>
      <c r="T62" s="56">
        <v>423</v>
      </c>
      <c r="U62" s="137">
        <f t="shared" si="1"/>
        <v>59.683543618690059</v>
      </c>
      <c r="V62" s="56">
        <v>5436</v>
      </c>
      <c r="W62" s="142">
        <v>119.37412134747363</v>
      </c>
    </row>
    <row r="63" spans="1:23" ht="13.15" customHeight="1">
      <c r="A63" s="54" t="s">
        <v>38</v>
      </c>
      <c r="B63" s="55">
        <v>4</v>
      </c>
      <c r="C63" s="56" t="s">
        <v>9</v>
      </c>
      <c r="D63" s="55" t="s">
        <v>13</v>
      </c>
      <c r="E63" s="57">
        <v>190</v>
      </c>
      <c r="F63" s="68">
        <v>95</v>
      </c>
      <c r="G63" s="59">
        <v>2</v>
      </c>
      <c r="H63" s="58">
        <v>1</v>
      </c>
      <c r="I63" s="59">
        <v>2</v>
      </c>
      <c r="J63" s="58">
        <v>1</v>
      </c>
      <c r="K63" s="59">
        <v>2</v>
      </c>
      <c r="L63" s="58">
        <v>1</v>
      </c>
      <c r="M63" s="59">
        <v>2</v>
      </c>
      <c r="N63" s="58">
        <v>1</v>
      </c>
      <c r="O63" s="80">
        <v>42</v>
      </c>
      <c r="P63" s="132">
        <v>1.9297036526533424</v>
      </c>
      <c r="Q63" s="55" t="s">
        <v>63</v>
      </c>
      <c r="R63" s="56">
        <v>4.5</v>
      </c>
      <c r="S63" s="60">
        <v>72</v>
      </c>
      <c r="T63" s="56">
        <v>425</v>
      </c>
      <c r="U63" s="137">
        <f t="shared" si="1"/>
        <v>59.965735314286697</v>
      </c>
      <c r="V63" s="56">
        <v>4255</v>
      </c>
      <c r="W63" s="142">
        <v>99.534197082158428</v>
      </c>
    </row>
    <row r="64" spans="1:23" ht="13.15" customHeight="1">
      <c r="A64" s="54" t="s">
        <v>34</v>
      </c>
      <c r="B64" s="55">
        <v>11</v>
      </c>
      <c r="C64" s="56" t="s">
        <v>8</v>
      </c>
      <c r="D64" s="55" t="s">
        <v>15</v>
      </c>
      <c r="E64" s="57">
        <v>21</v>
      </c>
      <c r="F64" s="68">
        <v>90</v>
      </c>
      <c r="G64" s="59">
        <v>2</v>
      </c>
      <c r="H64" s="58">
        <v>2</v>
      </c>
      <c r="I64" s="59">
        <v>3</v>
      </c>
      <c r="J64" s="58">
        <v>1</v>
      </c>
      <c r="K64" s="59">
        <v>3</v>
      </c>
      <c r="L64" s="58">
        <v>10</v>
      </c>
      <c r="M64" s="59">
        <v>3</v>
      </c>
      <c r="N64" s="58">
        <v>20</v>
      </c>
      <c r="O64" s="80">
        <v>244.5</v>
      </c>
      <c r="P64" s="132">
        <v>11.233631977946244</v>
      </c>
      <c r="Q64" s="55" t="s">
        <v>49</v>
      </c>
      <c r="R64" s="56">
        <v>4.5</v>
      </c>
      <c r="S64" s="60">
        <v>68.850000000000009</v>
      </c>
      <c r="T64" s="56">
        <v>408</v>
      </c>
      <c r="U64" s="137">
        <f t="shared" si="1"/>
        <v>57.56710590171523</v>
      </c>
      <c r="V64" s="56">
        <v>2963</v>
      </c>
      <c r="W64" s="142">
        <v>79.697155142273175</v>
      </c>
    </row>
    <row r="65" spans="1:23" ht="13.15" customHeight="1">
      <c r="A65" s="54" t="s">
        <v>34</v>
      </c>
      <c r="B65" s="55">
        <v>11</v>
      </c>
      <c r="C65" s="56" t="s">
        <v>8</v>
      </c>
      <c r="D65" s="55" t="s">
        <v>11</v>
      </c>
      <c r="E65" s="57">
        <v>65</v>
      </c>
      <c r="F65" s="68">
        <v>98</v>
      </c>
      <c r="G65" s="59">
        <v>2</v>
      </c>
      <c r="H65" s="58">
        <v>2</v>
      </c>
      <c r="I65" s="59">
        <v>3</v>
      </c>
      <c r="J65" s="58">
        <v>1</v>
      </c>
      <c r="K65" s="59">
        <v>3</v>
      </c>
      <c r="L65" s="58">
        <v>5</v>
      </c>
      <c r="M65" s="59">
        <v>3</v>
      </c>
      <c r="N65" s="58">
        <v>10</v>
      </c>
      <c r="O65" s="80">
        <v>139.5</v>
      </c>
      <c r="P65" s="132">
        <v>6.4093728463128867</v>
      </c>
      <c r="Q65" s="55" t="s">
        <v>54</v>
      </c>
      <c r="R65" s="56">
        <v>4.5</v>
      </c>
      <c r="S65" s="60">
        <v>63.449999999999996</v>
      </c>
      <c r="T65" s="56">
        <v>413</v>
      </c>
      <c r="U65" s="137">
        <f t="shared" si="1"/>
        <v>58.272585140706838</v>
      </c>
      <c r="V65" s="56">
        <v>3497</v>
      </c>
      <c r="W65" s="142">
        <v>92.598864965940209</v>
      </c>
    </row>
    <row r="66" spans="1:23" ht="13.15" customHeight="1">
      <c r="A66" s="54" t="s">
        <v>34</v>
      </c>
      <c r="B66" s="55">
        <v>11</v>
      </c>
      <c r="C66" s="56" t="s">
        <v>8</v>
      </c>
      <c r="D66" s="55" t="s">
        <v>12</v>
      </c>
      <c r="E66" s="57">
        <v>132</v>
      </c>
      <c r="F66" s="68">
        <v>95</v>
      </c>
      <c r="G66" s="59">
        <v>2</v>
      </c>
      <c r="H66" s="58">
        <v>2</v>
      </c>
      <c r="I66" s="59">
        <v>3</v>
      </c>
      <c r="J66" s="58">
        <v>2</v>
      </c>
      <c r="K66" s="59">
        <v>3</v>
      </c>
      <c r="L66" s="58">
        <v>15</v>
      </c>
      <c r="M66" s="59">
        <v>3</v>
      </c>
      <c r="N66" s="58">
        <v>20</v>
      </c>
      <c r="O66" s="80">
        <v>321</v>
      </c>
      <c r="P66" s="132">
        <v>14.748449345279118</v>
      </c>
      <c r="Q66" s="55" t="s">
        <v>55</v>
      </c>
      <c r="R66" s="56">
        <v>4.5</v>
      </c>
      <c r="S66" s="60">
        <v>72.45</v>
      </c>
      <c r="T66" s="56">
        <v>422</v>
      </c>
      <c r="U66" s="137">
        <f t="shared" si="1"/>
        <v>59.542447770891734</v>
      </c>
      <c r="V66" s="56">
        <v>4211</v>
      </c>
      <c r="W66" s="142">
        <v>98.589026930386567</v>
      </c>
    </row>
    <row r="67" spans="1:23" ht="13.15" customHeight="1">
      <c r="A67" s="54" t="s">
        <v>34</v>
      </c>
      <c r="B67" s="55">
        <v>11</v>
      </c>
      <c r="C67" s="56" t="s">
        <v>8</v>
      </c>
      <c r="D67" s="55" t="s">
        <v>13</v>
      </c>
      <c r="E67" s="57">
        <v>192</v>
      </c>
      <c r="F67" s="68">
        <v>95</v>
      </c>
      <c r="G67" s="59">
        <v>2</v>
      </c>
      <c r="H67" s="58">
        <v>1</v>
      </c>
      <c r="I67" s="69">
        <v>3</v>
      </c>
      <c r="J67" s="58">
        <v>1</v>
      </c>
      <c r="K67" s="59">
        <v>3</v>
      </c>
      <c r="L67" s="58">
        <v>5</v>
      </c>
      <c r="M67" s="59">
        <v>3</v>
      </c>
      <c r="N67" s="58">
        <v>10</v>
      </c>
      <c r="O67" s="80">
        <v>130.5</v>
      </c>
      <c r="P67" s="132">
        <v>5.9958649207443138</v>
      </c>
      <c r="Q67" s="55" t="s">
        <v>52</v>
      </c>
      <c r="R67" s="56">
        <v>4.5</v>
      </c>
      <c r="S67" s="60">
        <v>70.649999999999991</v>
      </c>
      <c r="T67" s="56">
        <v>417</v>
      </c>
      <c r="U67" s="137">
        <f t="shared" si="1"/>
        <v>58.836968531900126</v>
      </c>
      <c r="V67" s="56">
        <v>3308</v>
      </c>
      <c r="W67" s="142">
        <v>80.373236911272173</v>
      </c>
    </row>
    <row r="68" spans="1:23" ht="13.15" customHeight="1">
      <c r="A68" s="54" t="s">
        <v>34</v>
      </c>
      <c r="B68" s="55">
        <v>11</v>
      </c>
      <c r="C68" s="56" t="s">
        <v>9</v>
      </c>
      <c r="D68" s="55" t="s">
        <v>15</v>
      </c>
      <c r="E68" s="57">
        <v>22</v>
      </c>
      <c r="F68" s="68">
        <v>90</v>
      </c>
      <c r="G68" s="59">
        <v>2</v>
      </c>
      <c r="H68" s="58">
        <v>2</v>
      </c>
      <c r="I68" s="59">
        <v>2</v>
      </c>
      <c r="J68" s="58">
        <v>1</v>
      </c>
      <c r="K68" s="59">
        <v>2</v>
      </c>
      <c r="L68" s="58">
        <v>2</v>
      </c>
      <c r="M68" s="59">
        <v>2</v>
      </c>
      <c r="N68" s="58">
        <v>10</v>
      </c>
      <c r="O68" s="80">
        <v>103.5</v>
      </c>
      <c r="P68" s="132">
        <v>4.755341144038594</v>
      </c>
      <c r="Q68" s="55" t="s">
        <v>51</v>
      </c>
      <c r="R68" s="56">
        <v>4.5</v>
      </c>
      <c r="S68" s="60">
        <v>71.55</v>
      </c>
      <c r="T68" s="56">
        <v>404</v>
      </c>
      <c r="U68" s="137">
        <f t="shared" si="1"/>
        <v>57.002722510521949</v>
      </c>
      <c r="V68" s="56">
        <v>3303</v>
      </c>
      <c r="W68" s="142">
        <v>86.336183328647607</v>
      </c>
    </row>
    <row r="69" spans="1:23" ht="13.15" customHeight="1">
      <c r="A69" s="54" t="s">
        <v>34</v>
      </c>
      <c r="B69" s="55">
        <v>11</v>
      </c>
      <c r="C69" s="56" t="s">
        <v>9</v>
      </c>
      <c r="D69" s="55" t="s">
        <v>11</v>
      </c>
      <c r="E69" s="57">
        <v>66</v>
      </c>
      <c r="F69" s="68">
        <v>98</v>
      </c>
      <c r="G69" s="59">
        <v>2</v>
      </c>
      <c r="H69" s="58">
        <v>2</v>
      </c>
      <c r="I69" s="59">
        <v>2</v>
      </c>
      <c r="J69" s="58">
        <v>1</v>
      </c>
      <c r="K69" s="59">
        <v>2</v>
      </c>
      <c r="L69" s="58">
        <v>1</v>
      </c>
      <c r="M69" s="59">
        <v>2</v>
      </c>
      <c r="N69" s="58">
        <v>1</v>
      </c>
      <c r="O69" s="80">
        <v>51</v>
      </c>
      <c r="P69" s="132">
        <v>2.3432115782219163</v>
      </c>
      <c r="Q69" s="55" t="s">
        <v>63</v>
      </c>
      <c r="R69" s="56">
        <v>4.5</v>
      </c>
      <c r="S69" s="60">
        <v>72</v>
      </c>
      <c r="T69" s="56">
        <v>419</v>
      </c>
      <c r="U69" s="137">
        <f t="shared" si="1"/>
        <v>59.119160227496771</v>
      </c>
      <c r="V69" s="56">
        <v>4086</v>
      </c>
      <c r="W69" s="142">
        <v>93.981755282027791</v>
      </c>
    </row>
    <row r="70" spans="1:23" ht="13.15" customHeight="1">
      <c r="A70" s="54" t="s">
        <v>34</v>
      </c>
      <c r="B70" s="55">
        <v>11</v>
      </c>
      <c r="C70" s="56" t="s">
        <v>9</v>
      </c>
      <c r="D70" s="55" t="s">
        <v>12</v>
      </c>
      <c r="E70" s="57">
        <v>131</v>
      </c>
      <c r="F70" s="68">
        <v>98</v>
      </c>
      <c r="G70" s="59">
        <v>2</v>
      </c>
      <c r="H70" s="58">
        <v>1</v>
      </c>
      <c r="I70" s="59">
        <v>2</v>
      </c>
      <c r="J70" s="58">
        <v>1</v>
      </c>
      <c r="K70" s="59">
        <v>2</v>
      </c>
      <c r="L70" s="58">
        <v>1</v>
      </c>
      <c r="M70" s="59">
        <v>2</v>
      </c>
      <c r="N70" s="58">
        <v>1</v>
      </c>
      <c r="O70" s="80">
        <v>42</v>
      </c>
      <c r="P70" s="132">
        <v>1.9297036526533424</v>
      </c>
      <c r="Q70" s="55" t="s">
        <v>42</v>
      </c>
      <c r="R70" s="56">
        <v>4.5</v>
      </c>
      <c r="S70" s="60">
        <v>70.2</v>
      </c>
      <c r="T70" s="56">
        <v>416</v>
      </c>
      <c r="U70" s="137">
        <f t="shared" si="1"/>
        <v>58.695872684101808</v>
      </c>
      <c r="V70" s="56">
        <v>4186</v>
      </c>
      <c r="W70" s="142">
        <v>99.462756340761942</v>
      </c>
    </row>
    <row r="71" spans="1:23" ht="13.15" customHeight="1">
      <c r="A71" s="54" t="s">
        <v>34</v>
      </c>
      <c r="B71" s="55">
        <v>11</v>
      </c>
      <c r="C71" s="56" t="s">
        <v>9</v>
      </c>
      <c r="D71" s="55" t="s">
        <v>13</v>
      </c>
      <c r="E71" s="57">
        <v>191</v>
      </c>
      <c r="F71" s="68">
        <v>98</v>
      </c>
      <c r="G71" s="59">
        <v>2</v>
      </c>
      <c r="H71" s="58">
        <v>1</v>
      </c>
      <c r="I71" s="59">
        <v>2</v>
      </c>
      <c r="J71" s="58">
        <v>1</v>
      </c>
      <c r="K71" s="59">
        <v>2</v>
      </c>
      <c r="L71" s="58">
        <v>1</v>
      </c>
      <c r="M71" s="59">
        <v>2</v>
      </c>
      <c r="N71" s="58">
        <v>5</v>
      </c>
      <c r="O71" s="80">
        <v>60</v>
      </c>
      <c r="P71" s="132">
        <v>2.7567195037904892</v>
      </c>
      <c r="Q71" s="55" t="s">
        <v>50</v>
      </c>
      <c r="R71" s="56">
        <v>4.5</v>
      </c>
      <c r="S71" s="60">
        <v>71.100000000000009</v>
      </c>
      <c r="T71" s="56">
        <v>417</v>
      </c>
      <c r="U71" s="137">
        <f t="shared" si="1"/>
        <v>58.836968531900126</v>
      </c>
      <c r="V71" s="56">
        <v>3638</v>
      </c>
      <c r="W71" s="142">
        <v>85.142960736902324</v>
      </c>
    </row>
    <row r="72" spans="1:23" ht="13.15" customHeight="1">
      <c r="A72" s="54" t="s">
        <v>90</v>
      </c>
      <c r="B72" s="55">
        <v>5</v>
      </c>
      <c r="C72" s="56" t="s">
        <v>8</v>
      </c>
      <c r="D72" s="55" t="s">
        <v>15</v>
      </c>
      <c r="E72" s="57">
        <v>9</v>
      </c>
      <c r="F72" s="68">
        <v>80</v>
      </c>
      <c r="G72" s="59">
        <v>2</v>
      </c>
      <c r="H72" s="58">
        <v>1</v>
      </c>
      <c r="I72" s="59">
        <v>8</v>
      </c>
      <c r="J72" s="58">
        <v>5</v>
      </c>
      <c r="K72" s="59">
        <v>8</v>
      </c>
      <c r="L72" s="58">
        <v>25</v>
      </c>
      <c r="M72" s="59">
        <v>8</v>
      </c>
      <c r="N72" s="58">
        <v>20</v>
      </c>
      <c r="O72" s="80">
        <v>481.5</v>
      </c>
      <c r="P72" s="132">
        <v>22.12267401791868</v>
      </c>
      <c r="Q72" s="55" t="s">
        <v>48</v>
      </c>
      <c r="R72" s="56">
        <v>4.5</v>
      </c>
      <c r="S72" s="60">
        <v>63.9</v>
      </c>
      <c r="T72" s="56">
        <v>412</v>
      </c>
      <c r="U72" s="137">
        <f t="shared" si="1"/>
        <v>58.131489292908519</v>
      </c>
      <c r="V72" s="56">
        <v>3096</v>
      </c>
      <c r="W72" s="142">
        <v>99.961019222781019</v>
      </c>
    </row>
    <row r="73" spans="1:23" ht="13.15" customHeight="1">
      <c r="A73" s="54" t="s">
        <v>90</v>
      </c>
      <c r="B73" s="55">
        <v>5</v>
      </c>
      <c r="C73" s="56" t="s">
        <v>8</v>
      </c>
      <c r="D73" s="55" t="s">
        <v>11</v>
      </c>
      <c r="E73" s="57">
        <v>61</v>
      </c>
      <c r="F73" s="68">
        <v>90</v>
      </c>
      <c r="G73" s="59">
        <v>2</v>
      </c>
      <c r="H73" s="58">
        <v>1</v>
      </c>
      <c r="I73" s="59">
        <v>2</v>
      </c>
      <c r="J73" s="58">
        <v>5</v>
      </c>
      <c r="K73" s="59">
        <v>8</v>
      </c>
      <c r="L73" s="58">
        <v>30</v>
      </c>
      <c r="M73" s="59">
        <v>8</v>
      </c>
      <c r="N73" s="58">
        <v>10</v>
      </c>
      <c r="O73" s="80">
        <v>496.5</v>
      </c>
      <c r="P73" s="132">
        <v>22.811853893866299</v>
      </c>
      <c r="Q73" s="55" t="s">
        <v>58</v>
      </c>
      <c r="R73" s="56">
        <v>4.5</v>
      </c>
      <c r="S73" s="60">
        <v>72.899999999999991</v>
      </c>
      <c r="T73" s="56">
        <v>419</v>
      </c>
      <c r="U73" s="137">
        <f t="shared" si="1"/>
        <v>59.119160227496771</v>
      </c>
      <c r="V73" s="56">
        <v>4364</v>
      </c>
      <c r="W73" s="142">
        <v>107.9489608398188</v>
      </c>
    </row>
    <row r="74" spans="1:23" ht="13.15" customHeight="1">
      <c r="A74" s="54" t="s">
        <v>90</v>
      </c>
      <c r="B74" s="55">
        <v>5</v>
      </c>
      <c r="C74" s="56" t="s">
        <v>8</v>
      </c>
      <c r="D74" s="55" t="s">
        <v>12</v>
      </c>
      <c r="E74" s="57">
        <v>128</v>
      </c>
      <c r="F74" s="68">
        <v>98</v>
      </c>
      <c r="G74" s="59">
        <v>2</v>
      </c>
      <c r="H74" s="58">
        <v>1</v>
      </c>
      <c r="I74" s="59">
        <v>8</v>
      </c>
      <c r="J74" s="58">
        <v>5</v>
      </c>
      <c r="K74" s="59">
        <v>8</v>
      </c>
      <c r="L74" s="58">
        <v>30</v>
      </c>
      <c r="M74" s="59">
        <v>8</v>
      </c>
      <c r="N74" s="58">
        <v>30</v>
      </c>
      <c r="O74" s="80">
        <v>586.5</v>
      </c>
      <c r="P74" s="132">
        <v>26.946933149552031</v>
      </c>
      <c r="Q74" s="55" t="s">
        <v>46</v>
      </c>
      <c r="R74" s="56">
        <v>4.5</v>
      </c>
      <c r="S74" s="60">
        <v>69.75</v>
      </c>
      <c r="T74" s="56">
        <v>411</v>
      </c>
      <c r="U74" s="137">
        <f t="shared" si="1"/>
        <v>57.990393445110193</v>
      </c>
      <c r="V74" s="56">
        <v>2909</v>
      </c>
      <c r="W74" s="142">
        <v>70.41244038348448</v>
      </c>
    </row>
    <row r="75" spans="1:23" ht="13.15" customHeight="1">
      <c r="A75" s="54" t="s">
        <v>90</v>
      </c>
      <c r="B75" s="55">
        <v>5</v>
      </c>
      <c r="C75" s="56" t="s">
        <v>8</v>
      </c>
      <c r="D75" s="55" t="s">
        <v>13</v>
      </c>
      <c r="E75" s="57">
        <v>177</v>
      </c>
      <c r="F75" s="68">
        <v>98</v>
      </c>
      <c r="G75" s="59">
        <v>2</v>
      </c>
      <c r="H75" s="58">
        <v>1</v>
      </c>
      <c r="I75" s="59">
        <v>2</v>
      </c>
      <c r="J75" s="58">
        <v>5</v>
      </c>
      <c r="K75" s="59">
        <v>8</v>
      </c>
      <c r="L75" s="58">
        <v>30</v>
      </c>
      <c r="M75" s="59">
        <v>8</v>
      </c>
      <c r="N75" s="58">
        <v>10</v>
      </c>
      <c r="O75" s="80">
        <v>496.5</v>
      </c>
      <c r="P75" s="132">
        <v>22.811853893866299</v>
      </c>
      <c r="Q75" s="55" t="s">
        <v>63</v>
      </c>
      <c r="R75" s="56">
        <v>4.5</v>
      </c>
      <c r="S75" s="60">
        <v>72</v>
      </c>
      <c r="T75" s="56">
        <v>424</v>
      </c>
      <c r="U75" s="137">
        <f t="shared" si="1"/>
        <v>59.824639466488378</v>
      </c>
      <c r="V75" s="56">
        <v>3072</v>
      </c>
      <c r="W75" s="142">
        <v>69.825582513031819</v>
      </c>
    </row>
    <row r="76" spans="1:23" ht="13.15" customHeight="1">
      <c r="A76" s="54" t="s">
        <v>90</v>
      </c>
      <c r="B76" s="55">
        <v>5</v>
      </c>
      <c r="C76" s="56" t="s">
        <v>9</v>
      </c>
      <c r="D76" s="55" t="s">
        <v>15</v>
      </c>
      <c r="E76" s="57">
        <v>10</v>
      </c>
      <c r="F76" s="68">
        <v>85</v>
      </c>
      <c r="G76" s="59">
        <v>2</v>
      </c>
      <c r="H76" s="58">
        <v>1</v>
      </c>
      <c r="I76" s="59">
        <v>2</v>
      </c>
      <c r="J76" s="58">
        <v>1</v>
      </c>
      <c r="K76" s="59">
        <v>2</v>
      </c>
      <c r="L76" s="58">
        <v>1</v>
      </c>
      <c r="M76" s="59">
        <v>2</v>
      </c>
      <c r="N76" s="58">
        <v>2</v>
      </c>
      <c r="O76" s="80">
        <v>46.5</v>
      </c>
      <c r="P76" s="132">
        <v>2.1364576154376294</v>
      </c>
      <c r="Q76" s="55" t="s">
        <v>44</v>
      </c>
      <c r="R76" s="56">
        <v>4.5</v>
      </c>
      <c r="S76" s="60">
        <v>68.399999999999991</v>
      </c>
      <c r="T76" s="56">
        <v>406</v>
      </c>
      <c r="U76" s="137">
        <f t="shared" si="1"/>
        <v>57.284914206118586</v>
      </c>
      <c r="V76" s="56">
        <v>3602</v>
      </c>
      <c r="W76" s="142">
        <v>103.76727984172047</v>
      </c>
    </row>
    <row r="77" spans="1:23" ht="13.15" customHeight="1">
      <c r="A77" s="54" t="s">
        <v>90</v>
      </c>
      <c r="B77" s="55">
        <v>5</v>
      </c>
      <c r="C77" s="56" t="s">
        <v>9</v>
      </c>
      <c r="D77" s="55" t="s">
        <v>11</v>
      </c>
      <c r="E77" s="57">
        <v>62</v>
      </c>
      <c r="F77" s="68">
        <v>95</v>
      </c>
      <c r="G77" s="59">
        <v>2</v>
      </c>
      <c r="H77" s="58">
        <v>2</v>
      </c>
      <c r="I77" s="59">
        <v>1</v>
      </c>
      <c r="J77" s="58">
        <v>1</v>
      </c>
      <c r="K77" s="59">
        <v>2</v>
      </c>
      <c r="L77" s="58">
        <v>1</v>
      </c>
      <c r="M77" s="59">
        <v>2</v>
      </c>
      <c r="N77" s="58">
        <v>1</v>
      </c>
      <c r="O77" s="80">
        <v>51</v>
      </c>
      <c r="P77" s="132">
        <v>2.3432115782219163</v>
      </c>
      <c r="Q77" s="55" t="s">
        <v>59</v>
      </c>
      <c r="R77" s="56">
        <v>4.5</v>
      </c>
      <c r="S77" s="60">
        <v>73.350000000000009</v>
      </c>
      <c r="T77" s="56">
        <v>425</v>
      </c>
      <c r="U77" s="137">
        <f t="shared" si="1"/>
        <v>59.965735314286697</v>
      </c>
      <c r="V77" s="56">
        <v>4457</v>
      </c>
      <c r="W77" s="142">
        <v>102.34055441556139</v>
      </c>
    </row>
    <row r="78" spans="1:23" ht="13.15" customHeight="1">
      <c r="A78" s="54" t="s">
        <v>90</v>
      </c>
      <c r="B78" s="55">
        <v>5</v>
      </c>
      <c r="C78" s="56" t="s">
        <v>9</v>
      </c>
      <c r="D78" s="55" t="s">
        <v>12</v>
      </c>
      <c r="E78" s="57">
        <v>127</v>
      </c>
      <c r="F78" s="68">
        <v>95</v>
      </c>
      <c r="G78" s="59">
        <v>2</v>
      </c>
      <c r="H78" s="58">
        <v>1</v>
      </c>
      <c r="I78" s="59">
        <v>2</v>
      </c>
      <c r="J78" s="58">
        <v>1</v>
      </c>
      <c r="K78" s="59">
        <v>2</v>
      </c>
      <c r="L78" s="58">
        <v>1</v>
      </c>
      <c r="M78" s="59">
        <v>2</v>
      </c>
      <c r="N78" s="58">
        <v>1</v>
      </c>
      <c r="O78" s="80">
        <v>42</v>
      </c>
      <c r="P78" s="132">
        <v>1.9297036526533424</v>
      </c>
      <c r="Q78" s="55" t="s">
        <v>42</v>
      </c>
      <c r="R78" s="56">
        <v>4.5</v>
      </c>
      <c r="S78" s="60">
        <v>70.2</v>
      </c>
      <c r="T78" s="56">
        <v>418</v>
      </c>
      <c r="U78" s="137">
        <f t="shared" si="1"/>
        <v>58.978064379698445</v>
      </c>
      <c r="V78" s="56">
        <v>3457</v>
      </c>
      <c r="W78" s="142">
        <v>84.329624234486062</v>
      </c>
    </row>
    <row r="79" spans="1:23" ht="13.15" customHeight="1">
      <c r="A79" s="54" t="s">
        <v>90</v>
      </c>
      <c r="B79" s="55">
        <v>5</v>
      </c>
      <c r="C79" s="56" t="s">
        <v>9</v>
      </c>
      <c r="D79" s="55" t="s">
        <v>13</v>
      </c>
      <c r="E79" s="57">
        <v>178</v>
      </c>
      <c r="F79" s="68">
        <v>99</v>
      </c>
      <c r="G79" s="59">
        <v>2</v>
      </c>
      <c r="H79" s="58">
        <v>1</v>
      </c>
      <c r="I79" s="59">
        <v>2</v>
      </c>
      <c r="J79" s="58">
        <v>1</v>
      </c>
      <c r="K79" s="59">
        <v>2</v>
      </c>
      <c r="L79" s="58">
        <v>1</v>
      </c>
      <c r="M79" s="59">
        <v>2</v>
      </c>
      <c r="N79" s="58">
        <v>1</v>
      </c>
      <c r="O79" s="80">
        <v>42</v>
      </c>
      <c r="P79" s="132">
        <v>1.9297036526533424</v>
      </c>
      <c r="Q79" s="55" t="s">
        <v>41</v>
      </c>
      <c r="R79" s="56">
        <v>4.5</v>
      </c>
      <c r="S79" s="60">
        <v>69.3</v>
      </c>
      <c r="T79" s="56">
        <v>427</v>
      </c>
      <c r="U79" s="137">
        <f t="shared" si="1"/>
        <v>60.247927009883341</v>
      </c>
      <c r="V79" s="56">
        <v>3079</v>
      </c>
      <c r="W79" s="142">
        <v>71.471215718750614</v>
      </c>
    </row>
    <row r="80" spans="1:23" ht="13.15" customHeight="1">
      <c r="A80" s="54" t="s">
        <v>21</v>
      </c>
      <c r="B80" s="55">
        <v>16</v>
      </c>
      <c r="C80" s="56" t="s">
        <v>8</v>
      </c>
      <c r="D80" s="55" t="s">
        <v>15</v>
      </c>
      <c r="E80" s="57">
        <v>32</v>
      </c>
      <c r="F80" s="68">
        <v>98</v>
      </c>
      <c r="G80" s="59">
        <v>8</v>
      </c>
      <c r="H80" s="58">
        <v>1</v>
      </c>
      <c r="I80" s="59">
        <v>3</v>
      </c>
      <c r="J80" s="58">
        <v>2</v>
      </c>
      <c r="K80" s="59">
        <v>3</v>
      </c>
      <c r="L80" s="58">
        <v>20</v>
      </c>
      <c r="M80" s="59">
        <v>2</v>
      </c>
      <c r="N80" s="58">
        <v>20</v>
      </c>
      <c r="O80" s="80">
        <v>372</v>
      </c>
      <c r="P80" s="132">
        <v>17.091660923501035</v>
      </c>
      <c r="Q80" s="55" t="s">
        <v>56</v>
      </c>
      <c r="R80" s="56">
        <v>4.5</v>
      </c>
      <c r="S80" s="60">
        <v>64.350000000000009</v>
      </c>
      <c r="T80" s="56">
        <v>414</v>
      </c>
      <c r="U80" s="137">
        <f t="shared" ref="U80:U111" si="2">(T80/453.59237)*64</f>
        <v>58.413680988505163</v>
      </c>
      <c r="V80" s="56">
        <v>3328</v>
      </c>
      <c r="W80" s="142">
        <v>86.68144337732538</v>
      </c>
    </row>
    <row r="81" spans="1:23" ht="13.15" customHeight="1">
      <c r="A81" s="54" t="s">
        <v>21</v>
      </c>
      <c r="B81" s="55">
        <v>16</v>
      </c>
      <c r="C81" s="56" t="s">
        <v>8</v>
      </c>
      <c r="D81" s="55" t="s">
        <v>11</v>
      </c>
      <c r="E81" s="57">
        <v>64</v>
      </c>
      <c r="F81" s="68">
        <v>98</v>
      </c>
      <c r="G81" s="59">
        <v>2</v>
      </c>
      <c r="H81" s="58">
        <v>1</v>
      </c>
      <c r="I81" s="59">
        <v>5</v>
      </c>
      <c r="J81" s="58">
        <v>5</v>
      </c>
      <c r="K81" s="59">
        <v>3</v>
      </c>
      <c r="L81" s="58">
        <v>20</v>
      </c>
      <c r="M81" s="59">
        <v>2</v>
      </c>
      <c r="N81" s="58">
        <v>30</v>
      </c>
      <c r="O81" s="80">
        <v>466.5</v>
      </c>
      <c r="P81" s="132">
        <v>21.433494141971053</v>
      </c>
      <c r="Q81" s="55" t="s">
        <v>50</v>
      </c>
      <c r="R81" s="56">
        <v>4.5</v>
      </c>
      <c r="S81" s="60">
        <v>71.100000000000009</v>
      </c>
      <c r="T81" s="56">
        <v>417</v>
      </c>
      <c r="U81" s="137">
        <f t="shared" si="2"/>
        <v>58.836968531900126</v>
      </c>
      <c r="V81" s="56">
        <v>4069</v>
      </c>
      <c r="W81" s="142">
        <v>95.229990994627698</v>
      </c>
    </row>
    <row r="82" spans="1:23" ht="13.15" customHeight="1">
      <c r="A82" s="54" t="s">
        <v>21</v>
      </c>
      <c r="B82" s="55">
        <v>16</v>
      </c>
      <c r="C82" s="56" t="s">
        <v>8</v>
      </c>
      <c r="D82" s="55" t="s">
        <v>12</v>
      </c>
      <c r="E82" s="57">
        <v>101</v>
      </c>
      <c r="F82" s="68">
        <v>100</v>
      </c>
      <c r="G82" s="59">
        <v>2</v>
      </c>
      <c r="H82" s="58">
        <v>1</v>
      </c>
      <c r="I82" s="59">
        <v>3</v>
      </c>
      <c r="J82" s="58">
        <v>10</v>
      </c>
      <c r="K82" s="59">
        <v>3</v>
      </c>
      <c r="L82" s="58">
        <v>30</v>
      </c>
      <c r="M82" s="59">
        <v>2</v>
      </c>
      <c r="N82" s="58">
        <v>25</v>
      </c>
      <c r="O82" s="80">
        <v>646.5</v>
      </c>
      <c r="P82" s="132">
        <v>29.703652653342523</v>
      </c>
      <c r="Q82" s="55" t="s">
        <v>64</v>
      </c>
      <c r="R82" s="56">
        <v>4.5</v>
      </c>
      <c r="S82" s="60">
        <v>75.149999999999991</v>
      </c>
      <c r="T82" s="56">
        <v>411</v>
      </c>
      <c r="U82" s="137">
        <f t="shared" si="2"/>
        <v>57.990393445110193</v>
      </c>
      <c r="V82" s="56">
        <v>4452</v>
      </c>
      <c r="W82" s="142">
        <v>98.017164239016125</v>
      </c>
    </row>
    <row r="83" spans="1:23" ht="13.15" customHeight="1">
      <c r="A83" s="54" t="s">
        <v>21</v>
      </c>
      <c r="B83" s="55">
        <v>16</v>
      </c>
      <c r="C83" s="56" t="s">
        <v>8</v>
      </c>
      <c r="D83" s="55" t="s">
        <v>13</v>
      </c>
      <c r="E83" s="57">
        <v>152</v>
      </c>
      <c r="F83" s="68">
        <v>98</v>
      </c>
      <c r="G83" s="59">
        <v>2</v>
      </c>
      <c r="H83" s="58">
        <v>5</v>
      </c>
      <c r="I83" s="59">
        <v>3</v>
      </c>
      <c r="J83" s="58">
        <v>2</v>
      </c>
      <c r="K83" s="59">
        <v>3</v>
      </c>
      <c r="L83" s="58">
        <v>20</v>
      </c>
      <c r="M83" s="59">
        <v>2</v>
      </c>
      <c r="N83" s="58">
        <v>20</v>
      </c>
      <c r="O83" s="80">
        <v>408</v>
      </c>
      <c r="P83" s="132">
        <v>18.74569262577533</v>
      </c>
      <c r="Q83" s="55" t="s">
        <v>51</v>
      </c>
      <c r="R83" s="56">
        <v>4.5</v>
      </c>
      <c r="S83" s="60">
        <v>71.55</v>
      </c>
      <c r="T83" s="56">
        <v>415</v>
      </c>
      <c r="U83" s="137">
        <f t="shared" si="2"/>
        <v>58.554776836303482</v>
      </c>
      <c r="V83" s="56">
        <v>3522</v>
      </c>
      <c r="W83" s="142">
        <v>82.304451677007378</v>
      </c>
    </row>
    <row r="84" spans="1:23" ht="13.15" customHeight="1">
      <c r="A84" s="54" t="s">
        <v>21</v>
      </c>
      <c r="B84" s="55">
        <v>16</v>
      </c>
      <c r="C84" s="56" t="s">
        <v>9</v>
      </c>
      <c r="D84" s="55" t="s">
        <v>15</v>
      </c>
      <c r="E84" s="57">
        <v>31</v>
      </c>
      <c r="F84" s="68">
        <v>98</v>
      </c>
      <c r="G84" s="59">
        <v>8</v>
      </c>
      <c r="H84" s="58">
        <v>1</v>
      </c>
      <c r="I84" s="59">
        <v>2</v>
      </c>
      <c r="J84" s="58">
        <v>1</v>
      </c>
      <c r="K84" s="59">
        <v>2</v>
      </c>
      <c r="L84" s="58">
        <v>1</v>
      </c>
      <c r="M84" s="59">
        <v>2</v>
      </c>
      <c r="N84" s="58">
        <v>1</v>
      </c>
      <c r="O84" s="80">
        <v>42</v>
      </c>
      <c r="P84" s="132">
        <v>1.9297036526533424</v>
      </c>
      <c r="Q84" s="55" t="s">
        <v>44</v>
      </c>
      <c r="R84" s="56">
        <v>4.5</v>
      </c>
      <c r="S84" s="60">
        <v>68.399999999999991</v>
      </c>
      <c r="T84" s="56">
        <v>423</v>
      </c>
      <c r="U84" s="137">
        <f t="shared" si="2"/>
        <v>59.683543618690059</v>
      </c>
      <c r="V84" s="56">
        <v>4218</v>
      </c>
      <c r="W84" s="142">
        <v>101.15836828313786</v>
      </c>
    </row>
    <row r="85" spans="1:23" ht="13.15" customHeight="1">
      <c r="A85" s="54" t="s">
        <v>21</v>
      </c>
      <c r="B85" s="55">
        <v>16</v>
      </c>
      <c r="C85" s="56" t="s">
        <v>9</v>
      </c>
      <c r="D85" s="55" t="s">
        <v>11</v>
      </c>
      <c r="E85" s="57">
        <v>63</v>
      </c>
      <c r="F85" s="68">
        <v>98</v>
      </c>
      <c r="G85" s="59">
        <v>2</v>
      </c>
      <c r="H85" s="58">
        <v>1</v>
      </c>
      <c r="I85" s="59">
        <v>2</v>
      </c>
      <c r="J85" s="58">
        <v>1</v>
      </c>
      <c r="K85" s="59">
        <v>2</v>
      </c>
      <c r="L85" s="58">
        <v>5</v>
      </c>
      <c r="M85" s="59">
        <v>2</v>
      </c>
      <c r="N85" s="58">
        <v>5</v>
      </c>
      <c r="O85" s="80">
        <v>108</v>
      </c>
      <c r="P85" s="132">
        <v>4.9620951068228809</v>
      </c>
      <c r="Q85" s="55" t="s">
        <v>41</v>
      </c>
      <c r="R85" s="56">
        <v>4.5</v>
      </c>
      <c r="S85" s="60">
        <v>69.3</v>
      </c>
      <c r="T85" s="56">
        <v>422</v>
      </c>
      <c r="U85" s="137">
        <f t="shared" si="2"/>
        <v>59.542447770891734</v>
      </c>
      <c r="V85" s="56">
        <v>4376</v>
      </c>
      <c r="W85" s="142">
        <v>103.83011543850687</v>
      </c>
    </row>
    <row r="86" spans="1:23" ht="13.15" customHeight="1">
      <c r="A86" s="54" t="s">
        <v>21</v>
      </c>
      <c r="B86" s="55">
        <v>16</v>
      </c>
      <c r="C86" s="56" t="s">
        <v>9</v>
      </c>
      <c r="D86" s="55" t="s">
        <v>12</v>
      </c>
      <c r="E86" s="57">
        <v>102</v>
      </c>
      <c r="F86" s="68">
        <v>99</v>
      </c>
      <c r="G86" s="59">
        <v>2</v>
      </c>
      <c r="H86" s="58">
        <v>1</v>
      </c>
      <c r="I86" s="59">
        <v>2</v>
      </c>
      <c r="J86" s="58">
        <v>1</v>
      </c>
      <c r="K86" s="59">
        <v>2</v>
      </c>
      <c r="L86" s="58">
        <v>1</v>
      </c>
      <c r="M86" s="59">
        <v>2</v>
      </c>
      <c r="N86" s="58">
        <v>5</v>
      </c>
      <c r="O86" s="80">
        <v>60</v>
      </c>
      <c r="P86" s="132">
        <v>2.7567195037904892</v>
      </c>
      <c r="Q86" s="55" t="s">
        <v>51</v>
      </c>
      <c r="R86" s="56">
        <v>4.5</v>
      </c>
      <c r="S86" s="60">
        <v>71.55</v>
      </c>
      <c r="T86" s="56">
        <v>416</v>
      </c>
      <c r="U86" s="137">
        <f t="shared" si="2"/>
        <v>58.695872684101808</v>
      </c>
      <c r="V86" s="56">
        <v>4495</v>
      </c>
      <c r="W86" s="142">
        <v>103.73117982986801</v>
      </c>
    </row>
    <row r="87" spans="1:23" ht="13.15" customHeight="1">
      <c r="A87" s="54" t="s">
        <v>21</v>
      </c>
      <c r="B87" s="55">
        <v>16</v>
      </c>
      <c r="C87" s="56" t="s">
        <v>9</v>
      </c>
      <c r="D87" s="55" t="s">
        <v>13</v>
      </c>
      <c r="E87" s="57">
        <v>151</v>
      </c>
      <c r="F87" s="68">
        <v>99</v>
      </c>
      <c r="G87" s="59">
        <v>2</v>
      </c>
      <c r="H87" s="58">
        <v>5</v>
      </c>
      <c r="I87" s="59">
        <v>2</v>
      </c>
      <c r="J87" s="58">
        <v>1</v>
      </c>
      <c r="K87" s="59">
        <v>2</v>
      </c>
      <c r="L87" s="58">
        <v>1</v>
      </c>
      <c r="M87" s="59">
        <v>2</v>
      </c>
      <c r="N87" s="58">
        <v>1</v>
      </c>
      <c r="O87" s="80">
        <v>78</v>
      </c>
      <c r="P87" s="132">
        <v>3.5837353549276365</v>
      </c>
      <c r="Q87" s="55" t="s">
        <v>63</v>
      </c>
      <c r="R87" s="56">
        <v>4.5</v>
      </c>
      <c r="S87" s="60">
        <v>72</v>
      </c>
      <c r="T87" s="56">
        <v>421</v>
      </c>
      <c r="U87" s="137">
        <f t="shared" si="2"/>
        <v>59.401351923093415</v>
      </c>
      <c r="V87" s="56">
        <v>3827</v>
      </c>
      <c r="W87" s="142">
        <v>86.721435906013937</v>
      </c>
    </row>
    <row r="88" spans="1:23" ht="13.15" customHeight="1">
      <c r="A88" s="54" t="s">
        <v>20</v>
      </c>
      <c r="B88" s="55">
        <v>12</v>
      </c>
      <c r="C88" s="56" t="s">
        <v>8</v>
      </c>
      <c r="D88" s="55" t="s">
        <v>15</v>
      </c>
      <c r="E88" s="57">
        <v>24</v>
      </c>
      <c r="F88" s="68">
        <v>98</v>
      </c>
      <c r="G88" s="59">
        <v>2</v>
      </c>
      <c r="H88" s="58">
        <v>1</v>
      </c>
      <c r="I88" s="59">
        <v>2</v>
      </c>
      <c r="J88" s="58">
        <v>2</v>
      </c>
      <c r="K88" s="59">
        <v>3</v>
      </c>
      <c r="L88" s="58">
        <v>5</v>
      </c>
      <c r="M88" s="59">
        <v>2</v>
      </c>
      <c r="N88" s="58">
        <v>10</v>
      </c>
      <c r="O88" s="80">
        <v>147</v>
      </c>
      <c r="P88" s="132">
        <v>6.7539627842866992</v>
      </c>
      <c r="Q88" s="55" t="s">
        <v>46</v>
      </c>
      <c r="R88" s="56">
        <v>4.5</v>
      </c>
      <c r="S88" s="60">
        <v>69.75</v>
      </c>
      <c r="T88" s="56">
        <v>411</v>
      </c>
      <c r="U88" s="137">
        <f t="shared" si="2"/>
        <v>57.990393445110193</v>
      </c>
      <c r="V88" s="56">
        <v>2273</v>
      </c>
      <c r="W88" s="142">
        <v>55.018039529618491</v>
      </c>
    </row>
    <row r="89" spans="1:23" ht="13.15" customHeight="1">
      <c r="A89" s="54" t="s">
        <v>20</v>
      </c>
      <c r="B89" s="55">
        <v>12</v>
      </c>
      <c r="C89" s="56" t="s">
        <v>8</v>
      </c>
      <c r="D89" s="55" t="s">
        <v>11</v>
      </c>
      <c r="E89" s="57">
        <v>56</v>
      </c>
      <c r="F89" s="68">
        <v>95</v>
      </c>
      <c r="G89" s="59">
        <v>2</v>
      </c>
      <c r="H89" s="58">
        <v>1</v>
      </c>
      <c r="I89" s="59">
        <v>2</v>
      </c>
      <c r="J89" s="58">
        <v>2</v>
      </c>
      <c r="K89" s="59">
        <v>3</v>
      </c>
      <c r="L89" s="58">
        <v>5</v>
      </c>
      <c r="M89" s="59">
        <v>2</v>
      </c>
      <c r="N89" s="58">
        <v>5</v>
      </c>
      <c r="O89" s="80">
        <v>124.5</v>
      </c>
      <c r="P89" s="132">
        <v>5.7201929703652654</v>
      </c>
      <c r="Q89" s="55" t="s">
        <v>47</v>
      </c>
      <c r="R89" s="56">
        <v>4.5</v>
      </c>
      <c r="S89" s="60">
        <v>67.05</v>
      </c>
      <c r="T89" s="56">
        <v>432</v>
      </c>
      <c r="U89" s="137">
        <f t="shared" si="2"/>
        <v>60.953406248874948</v>
      </c>
      <c r="V89" s="56">
        <v>3564</v>
      </c>
      <c r="W89" s="142">
        <v>88.074329550060924</v>
      </c>
    </row>
    <row r="90" spans="1:23" ht="13.15" customHeight="1">
      <c r="A90" s="54" t="s">
        <v>20</v>
      </c>
      <c r="B90" s="55">
        <v>12</v>
      </c>
      <c r="C90" s="56" t="s">
        <v>8</v>
      </c>
      <c r="D90" s="55" t="s">
        <v>12</v>
      </c>
      <c r="E90" s="57">
        <v>137</v>
      </c>
      <c r="F90" s="68">
        <v>98</v>
      </c>
      <c r="G90" s="59">
        <v>2</v>
      </c>
      <c r="H90" s="58">
        <v>1</v>
      </c>
      <c r="I90" s="59">
        <v>2</v>
      </c>
      <c r="J90" s="58">
        <v>2</v>
      </c>
      <c r="K90" s="59">
        <v>3</v>
      </c>
      <c r="L90" s="58">
        <v>5</v>
      </c>
      <c r="M90" s="59">
        <v>2</v>
      </c>
      <c r="N90" s="58">
        <v>10</v>
      </c>
      <c r="O90" s="80">
        <v>147</v>
      </c>
      <c r="P90" s="132">
        <v>6.7539627842866992</v>
      </c>
      <c r="Q90" s="55" t="s">
        <v>50</v>
      </c>
      <c r="R90" s="56">
        <v>4.5</v>
      </c>
      <c r="S90" s="60">
        <v>71.100000000000009</v>
      </c>
      <c r="T90" s="56">
        <v>427</v>
      </c>
      <c r="U90" s="137">
        <f t="shared" si="2"/>
        <v>60.247927009883341</v>
      </c>
      <c r="V90" s="56">
        <v>2814</v>
      </c>
      <c r="W90" s="142">
        <v>64.315896322830454</v>
      </c>
    </row>
    <row r="91" spans="1:23" ht="13.15" customHeight="1">
      <c r="A91" s="54" t="s">
        <v>20</v>
      </c>
      <c r="B91" s="55">
        <v>12</v>
      </c>
      <c r="C91" s="56" t="s">
        <v>8</v>
      </c>
      <c r="D91" s="55" t="s">
        <v>13</v>
      </c>
      <c r="E91" s="57">
        <v>188</v>
      </c>
      <c r="F91" s="68">
        <v>95</v>
      </c>
      <c r="G91" s="59">
        <v>2</v>
      </c>
      <c r="H91" s="58">
        <v>1</v>
      </c>
      <c r="I91" s="59">
        <v>2</v>
      </c>
      <c r="J91" s="58">
        <v>2</v>
      </c>
      <c r="K91" s="59">
        <v>3</v>
      </c>
      <c r="L91" s="58">
        <v>5</v>
      </c>
      <c r="M91" s="59">
        <v>2</v>
      </c>
      <c r="N91" s="58">
        <v>5</v>
      </c>
      <c r="O91" s="80">
        <v>124.5</v>
      </c>
      <c r="P91" s="132">
        <v>5.7201929703652654</v>
      </c>
      <c r="Q91" s="55" t="s">
        <v>58</v>
      </c>
      <c r="R91" s="56">
        <v>4.5</v>
      </c>
      <c r="S91" s="60">
        <v>72.899999999999991</v>
      </c>
      <c r="T91" s="56">
        <v>433</v>
      </c>
      <c r="U91" s="137">
        <f t="shared" si="2"/>
        <v>61.094502096673274</v>
      </c>
      <c r="V91" s="56">
        <v>3435</v>
      </c>
      <c r="W91" s="142">
        <v>77.894267244620409</v>
      </c>
    </row>
    <row r="92" spans="1:23" ht="13.15" customHeight="1">
      <c r="A92" s="54" t="s">
        <v>20</v>
      </c>
      <c r="B92" s="55">
        <v>12</v>
      </c>
      <c r="C92" s="56" t="s">
        <v>9</v>
      </c>
      <c r="D92" s="55" t="s">
        <v>15</v>
      </c>
      <c r="E92" s="57">
        <v>23</v>
      </c>
      <c r="F92" s="68">
        <v>90</v>
      </c>
      <c r="G92" s="59">
        <v>2</v>
      </c>
      <c r="H92" s="58">
        <v>1</v>
      </c>
      <c r="I92" s="59">
        <v>2</v>
      </c>
      <c r="J92" s="58">
        <v>1</v>
      </c>
      <c r="K92" s="59">
        <v>2</v>
      </c>
      <c r="L92" s="58">
        <v>1</v>
      </c>
      <c r="M92" s="59">
        <v>2</v>
      </c>
      <c r="N92" s="58">
        <v>10</v>
      </c>
      <c r="O92" s="80">
        <v>82.5</v>
      </c>
      <c r="P92" s="132">
        <v>3.790489317711923</v>
      </c>
      <c r="Q92" s="55" t="s">
        <v>54</v>
      </c>
      <c r="R92" s="56">
        <v>4.5</v>
      </c>
      <c r="S92" s="60">
        <v>63.449999999999996</v>
      </c>
      <c r="T92" s="56">
        <v>415</v>
      </c>
      <c r="U92" s="137">
        <f t="shared" si="2"/>
        <v>58.554776836303482</v>
      </c>
      <c r="V92" s="56">
        <v>2045</v>
      </c>
      <c r="W92" s="142">
        <v>58.679832374901132</v>
      </c>
    </row>
    <row r="93" spans="1:23" ht="13.15" customHeight="1">
      <c r="A93" s="54" t="s">
        <v>20</v>
      </c>
      <c r="B93" s="55">
        <v>12</v>
      </c>
      <c r="C93" s="56" t="s">
        <v>9</v>
      </c>
      <c r="D93" s="55" t="s">
        <v>11</v>
      </c>
      <c r="E93" s="57">
        <v>55</v>
      </c>
      <c r="F93" s="68">
        <v>98</v>
      </c>
      <c r="G93" s="59">
        <v>2</v>
      </c>
      <c r="H93" s="58">
        <v>1</v>
      </c>
      <c r="I93" s="59">
        <v>2</v>
      </c>
      <c r="J93" s="58">
        <v>1</v>
      </c>
      <c r="K93" s="59">
        <v>2</v>
      </c>
      <c r="L93" s="58">
        <v>1</v>
      </c>
      <c r="M93" s="59">
        <v>2</v>
      </c>
      <c r="N93" s="58">
        <v>1</v>
      </c>
      <c r="O93" s="80">
        <v>42</v>
      </c>
      <c r="P93" s="132">
        <v>1.9297036526533424</v>
      </c>
      <c r="Q93" s="55" t="s">
        <v>52</v>
      </c>
      <c r="R93" s="56">
        <v>4.5</v>
      </c>
      <c r="S93" s="60">
        <v>70.649999999999991</v>
      </c>
      <c r="T93" s="56">
        <v>437</v>
      </c>
      <c r="U93" s="137">
        <f t="shared" si="2"/>
        <v>61.658885487866563</v>
      </c>
      <c r="V93" s="56">
        <v>3587</v>
      </c>
      <c r="W93" s="142">
        <v>80.61752902398004</v>
      </c>
    </row>
    <row r="94" spans="1:23" ht="13.15" customHeight="1">
      <c r="A94" s="54" t="s">
        <v>20</v>
      </c>
      <c r="B94" s="55">
        <v>12</v>
      </c>
      <c r="C94" s="56" t="s">
        <v>9</v>
      </c>
      <c r="D94" s="55" t="s">
        <v>12</v>
      </c>
      <c r="E94" s="57">
        <v>138</v>
      </c>
      <c r="F94" s="68">
        <v>98</v>
      </c>
      <c r="G94" s="59">
        <v>2</v>
      </c>
      <c r="H94" s="58">
        <v>1</v>
      </c>
      <c r="I94" s="59">
        <v>2</v>
      </c>
      <c r="J94" s="58">
        <v>1</v>
      </c>
      <c r="K94" s="59">
        <v>2</v>
      </c>
      <c r="L94" s="58">
        <v>1</v>
      </c>
      <c r="M94" s="59">
        <v>2</v>
      </c>
      <c r="N94" s="58">
        <v>1</v>
      </c>
      <c r="O94" s="80">
        <v>42</v>
      </c>
      <c r="P94" s="132">
        <v>1.9297036526533424</v>
      </c>
      <c r="Q94" s="55" t="s">
        <v>52</v>
      </c>
      <c r="R94" s="56">
        <v>4.5</v>
      </c>
      <c r="S94" s="60">
        <v>70.649999999999991</v>
      </c>
      <c r="T94" s="56">
        <v>426</v>
      </c>
      <c r="U94" s="137">
        <f t="shared" si="2"/>
        <v>60.106831162085022</v>
      </c>
      <c r="V94" s="56">
        <v>2909</v>
      </c>
      <c r="W94" s="142">
        <v>67.06773892272777</v>
      </c>
    </row>
    <row r="95" spans="1:23" ht="13.15" customHeight="1">
      <c r="A95" s="54" t="s">
        <v>20</v>
      </c>
      <c r="B95" s="55">
        <v>12</v>
      </c>
      <c r="C95" s="56" t="s">
        <v>9</v>
      </c>
      <c r="D95" s="55" t="s">
        <v>13</v>
      </c>
      <c r="E95" s="57">
        <v>187</v>
      </c>
      <c r="F95" s="68">
        <v>98</v>
      </c>
      <c r="G95" s="59">
        <v>2</v>
      </c>
      <c r="H95" s="58">
        <v>1</v>
      </c>
      <c r="I95" s="59">
        <v>2</v>
      </c>
      <c r="J95" s="58">
        <v>1</v>
      </c>
      <c r="K95" s="59">
        <v>2</v>
      </c>
      <c r="L95" s="58">
        <v>1</v>
      </c>
      <c r="M95" s="59">
        <v>2</v>
      </c>
      <c r="N95" s="58">
        <v>5</v>
      </c>
      <c r="O95" s="80">
        <v>60</v>
      </c>
      <c r="P95" s="132">
        <v>2.7567195037904892</v>
      </c>
      <c r="Q95" s="55" t="s">
        <v>49</v>
      </c>
      <c r="R95" s="56">
        <v>4.5</v>
      </c>
      <c r="S95" s="60">
        <v>68.850000000000009</v>
      </c>
      <c r="T95" s="56">
        <v>436</v>
      </c>
      <c r="U95" s="137">
        <f t="shared" si="2"/>
        <v>61.517789640068237</v>
      </c>
      <c r="V95" s="56">
        <v>3287</v>
      </c>
      <c r="W95" s="142">
        <v>75.980295686535499</v>
      </c>
    </row>
    <row r="96" spans="1:23" ht="13.15" customHeight="1">
      <c r="A96" s="54" t="s">
        <v>33</v>
      </c>
      <c r="B96" s="55">
        <v>10</v>
      </c>
      <c r="C96" s="56" t="s">
        <v>8</v>
      </c>
      <c r="D96" s="55" t="s">
        <v>15</v>
      </c>
      <c r="E96" s="57">
        <v>20</v>
      </c>
      <c r="F96" s="68">
        <v>98</v>
      </c>
      <c r="G96" s="59">
        <v>8</v>
      </c>
      <c r="H96" s="58">
        <v>1</v>
      </c>
      <c r="I96" s="59">
        <v>2</v>
      </c>
      <c r="J96" s="58">
        <v>2</v>
      </c>
      <c r="K96" s="59">
        <v>8</v>
      </c>
      <c r="L96" s="58">
        <v>50</v>
      </c>
      <c r="M96" s="59">
        <v>8</v>
      </c>
      <c r="N96" s="58">
        <v>90</v>
      </c>
      <c r="O96" s="80">
        <v>1047</v>
      </c>
      <c r="P96" s="132">
        <v>48.104755341144042</v>
      </c>
      <c r="Q96" s="55" t="s">
        <v>53</v>
      </c>
      <c r="R96" s="56">
        <v>4.5</v>
      </c>
      <c r="S96" s="60">
        <v>73.8</v>
      </c>
      <c r="T96" s="56">
        <v>390</v>
      </c>
      <c r="U96" s="137">
        <f t="shared" si="2"/>
        <v>55.027380641345445</v>
      </c>
      <c r="V96" s="56">
        <v>2728</v>
      </c>
      <c r="W96" s="142">
        <v>65.768071334064189</v>
      </c>
    </row>
    <row r="97" spans="1:23" ht="13.15" customHeight="1">
      <c r="A97" s="54" t="s">
        <v>33</v>
      </c>
      <c r="B97" s="55">
        <v>10</v>
      </c>
      <c r="C97" s="56" t="s">
        <v>8</v>
      </c>
      <c r="D97" s="55" t="s">
        <v>11</v>
      </c>
      <c r="E97" s="57">
        <v>85</v>
      </c>
      <c r="F97" s="68">
        <v>95</v>
      </c>
      <c r="G97" s="59">
        <v>2</v>
      </c>
      <c r="H97" s="58">
        <v>2</v>
      </c>
      <c r="I97" s="59">
        <v>3</v>
      </c>
      <c r="J97" s="58">
        <v>1</v>
      </c>
      <c r="K97" s="59">
        <v>8</v>
      </c>
      <c r="L97" s="58">
        <v>60</v>
      </c>
      <c r="M97" s="59">
        <v>8</v>
      </c>
      <c r="N97" s="58">
        <v>90</v>
      </c>
      <c r="O97" s="80">
        <v>1159.5</v>
      </c>
      <c r="P97" s="132">
        <v>53.273604410751204</v>
      </c>
      <c r="Q97" s="55" t="s">
        <v>51</v>
      </c>
      <c r="R97" s="56">
        <v>4.5</v>
      </c>
      <c r="S97" s="60">
        <v>71.55</v>
      </c>
      <c r="T97" s="56">
        <v>423</v>
      </c>
      <c r="U97" s="137">
        <f t="shared" si="2"/>
        <v>59.683543618690059</v>
      </c>
      <c r="V97" s="56">
        <v>3077</v>
      </c>
      <c r="W97" s="142">
        <v>72.773233187047026</v>
      </c>
    </row>
    <row r="98" spans="1:23" ht="13.15" customHeight="1">
      <c r="A98" s="54" t="s">
        <v>33</v>
      </c>
      <c r="B98" s="55">
        <v>10</v>
      </c>
      <c r="C98" s="56" t="s">
        <v>8</v>
      </c>
      <c r="D98" s="55" t="s">
        <v>12</v>
      </c>
      <c r="E98" s="57">
        <v>133</v>
      </c>
      <c r="F98" s="68">
        <v>95</v>
      </c>
      <c r="G98" s="59">
        <v>2</v>
      </c>
      <c r="H98" s="58">
        <v>5</v>
      </c>
      <c r="I98" s="59">
        <v>5</v>
      </c>
      <c r="J98" s="58">
        <v>2</v>
      </c>
      <c r="K98" s="59">
        <v>8</v>
      </c>
      <c r="L98" s="58">
        <v>60</v>
      </c>
      <c r="M98" s="59">
        <v>8</v>
      </c>
      <c r="N98" s="58">
        <v>90</v>
      </c>
      <c r="O98" s="80">
        <v>1203</v>
      </c>
      <c r="P98" s="132">
        <v>55.272226050999308</v>
      </c>
      <c r="Q98" s="55" t="s">
        <v>52</v>
      </c>
      <c r="R98" s="56">
        <v>4.5</v>
      </c>
      <c r="S98" s="60">
        <v>70.649999999999991</v>
      </c>
      <c r="T98" s="56">
        <v>408</v>
      </c>
      <c r="U98" s="137">
        <f t="shared" si="2"/>
        <v>57.56710590171523</v>
      </c>
      <c r="V98" s="56">
        <v>3079</v>
      </c>
      <c r="W98" s="142">
        <v>76.45951504935266</v>
      </c>
    </row>
    <row r="99" spans="1:23" ht="13.15" customHeight="1">
      <c r="A99" s="54" t="s">
        <v>33</v>
      </c>
      <c r="B99" s="55">
        <v>10</v>
      </c>
      <c r="C99" s="56" t="s">
        <v>8</v>
      </c>
      <c r="D99" s="55" t="s">
        <v>13</v>
      </c>
      <c r="E99" s="57">
        <v>168</v>
      </c>
      <c r="F99" s="68">
        <v>99</v>
      </c>
      <c r="G99" s="59">
        <v>2</v>
      </c>
      <c r="H99" s="58">
        <v>1</v>
      </c>
      <c r="I99" s="59">
        <v>3</v>
      </c>
      <c r="J99" s="58">
        <v>1</v>
      </c>
      <c r="K99" s="59">
        <v>8</v>
      </c>
      <c r="L99" s="58">
        <v>60</v>
      </c>
      <c r="M99" s="59">
        <v>8</v>
      </c>
      <c r="N99" s="58">
        <v>90</v>
      </c>
      <c r="O99" s="80">
        <v>1150.5</v>
      </c>
      <c r="P99" s="132">
        <v>52.86009648518263</v>
      </c>
      <c r="Q99" s="55" t="s">
        <v>58</v>
      </c>
      <c r="R99" s="56">
        <v>4.5</v>
      </c>
      <c r="S99" s="60">
        <v>72.899999999999991</v>
      </c>
      <c r="T99" s="56">
        <v>400</v>
      </c>
      <c r="U99" s="137">
        <f t="shared" si="2"/>
        <v>56.43833911932866</v>
      </c>
      <c r="V99" s="56">
        <v>3063</v>
      </c>
      <c r="W99" s="142">
        <v>72.150952261759898</v>
      </c>
    </row>
    <row r="100" spans="1:23" ht="13.15" customHeight="1">
      <c r="A100" s="54" t="s">
        <v>33</v>
      </c>
      <c r="B100" s="55">
        <v>10</v>
      </c>
      <c r="C100" s="56" t="s">
        <v>9</v>
      </c>
      <c r="D100" s="55" t="s">
        <v>15</v>
      </c>
      <c r="E100" s="57">
        <v>19</v>
      </c>
      <c r="F100" s="68">
        <v>99</v>
      </c>
      <c r="G100" s="59">
        <v>8</v>
      </c>
      <c r="H100" s="58">
        <v>1</v>
      </c>
      <c r="I100" s="59">
        <v>2</v>
      </c>
      <c r="J100" s="58">
        <v>1</v>
      </c>
      <c r="K100" s="59">
        <v>2</v>
      </c>
      <c r="L100" s="58">
        <v>1</v>
      </c>
      <c r="M100" s="59">
        <v>2</v>
      </c>
      <c r="N100" s="58">
        <v>5</v>
      </c>
      <c r="O100" s="80">
        <v>60</v>
      </c>
      <c r="P100" s="132">
        <v>2.7567195037904892</v>
      </c>
      <c r="Q100" s="55" t="s">
        <v>44</v>
      </c>
      <c r="R100" s="56">
        <v>4.5</v>
      </c>
      <c r="S100" s="60">
        <v>68.399999999999991</v>
      </c>
      <c r="T100" s="56">
        <v>415</v>
      </c>
      <c r="U100" s="137">
        <f t="shared" si="2"/>
        <v>58.554776836303482</v>
      </c>
      <c r="V100" s="56">
        <v>3774</v>
      </c>
      <c r="W100" s="142">
        <v>91.323024768620073</v>
      </c>
    </row>
    <row r="101" spans="1:23" ht="13.15" customHeight="1">
      <c r="A101" s="54" t="s">
        <v>33</v>
      </c>
      <c r="B101" s="55">
        <v>10</v>
      </c>
      <c r="C101" s="56" t="s">
        <v>9</v>
      </c>
      <c r="D101" s="55" t="s">
        <v>11</v>
      </c>
      <c r="E101" s="57">
        <v>86</v>
      </c>
      <c r="F101" s="68">
        <v>95</v>
      </c>
      <c r="G101" s="59">
        <v>2</v>
      </c>
      <c r="H101" s="58">
        <v>2</v>
      </c>
      <c r="I101" s="59">
        <v>2</v>
      </c>
      <c r="J101" s="58">
        <v>1</v>
      </c>
      <c r="K101" s="59">
        <v>2</v>
      </c>
      <c r="L101" s="58">
        <v>2</v>
      </c>
      <c r="M101" s="59"/>
      <c r="N101" s="58">
        <v>5</v>
      </c>
      <c r="O101" s="80">
        <v>81</v>
      </c>
      <c r="P101" s="132">
        <v>3.7215713301171607</v>
      </c>
      <c r="Q101" s="55" t="s">
        <v>51</v>
      </c>
      <c r="R101" s="56">
        <v>4.5</v>
      </c>
      <c r="S101" s="60">
        <v>71.55</v>
      </c>
      <c r="T101" s="56">
        <v>435</v>
      </c>
      <c r="U101" s="137">
        <f t="shared" si="2"/>
        <v>61.376693792269919</v>
      </c>
      <c r="V101" s="56">
        <v>4556</v>
      </c>
      <c r="W101" s="142">
        <v>104.78014614868101</v>
      </c>
    </row>
    <row r="102" spans="1:23" ht="13.15" customHeight="1">
      <c r="A102" s="54" t="s">
        <v>33</v>
      </c>
      <c r="B102" s="55">
        <v>10</v>
      </c>
      <c r="C102" s="56" t="s">
        <v>9</v>
      </c>
      <c r="D102" s="55" t="s">
        <v>12</v>
      </c>
      <c r="E102" s="57">
        <v>134</v>
      </c>
      <c r="F102" s="68">
        <v>95</v>
      </c>
      <c r="G102" s="59">
        <v>2</v>
      </c>
      <c r="H102" s="58">
        <v>5</v>
      </c>
      <c r="I102" s="59">
        <v>2</v>
      </c>
      <c r="J102" s="58">
        <v>1</v>
      </c>
      <c r="K102" s="59">
        <v>2</v>
      </c>
      <c r="L102" s="58">
        <v>2</v>
      </c>
      <c r="M102" s="59">
        <v>2</v>
      </c>
      <c r="N102" s="58">
        <v>5</v>
      </c>
      <c r="O102" s="80">
        <v>108</v>
      </c>
      <c r="P102" s="132">
        <v>4.9620951068228809</v>
      </c>
      <c r="Q102" s="55" t="s">
        <v>53</v>
      </c>
      <c r="R102" s="56">
        <v>4.5</v>
      </c>
      <c r="S102" s="60">
        <v>73.8</v>
      </c>
      <c r="T102" s="56">
        <v>417</v>
      </c>
      <c r="U102" s="137">
        <f t="shared" si="2"/>
        <v>58.836968531900126</v>
      </c>
      <c r="V102" s="56">
        <v>4043</v>
      </c>
      <c r="W102" s="142">
        <v>94.038459062042705</v>
      </c>
    </row>
    <row r="103" spans="1:23" ht="13.15" customHeight="1">
      <c r="A103" s="54" t="s">
        <v>33</v>
      </c>
      <c r="B103" s="55">
        <v>10</v>
      </c>
      <c r="C103" s="56" t="s">
        <v>9</v>
      </c>
      <c r="D103" s="55" t="s">
        <v>14</v>
      </c>
      <c r="E103" s="57">
        <v>167</v>
      </c>
      <c r="F103" s="68">
        <v>99</v>
      </c>
      <c r="G103" s="59">
        <v>2</v>
      </c>
      <c r="H103" s="58">
        <v>1</v>
      </c>
      <c r="I103" s="59">
        <v>2</v>
      </c>
      <c r="J103" s="58">
        <v>1</v>
      </c>
      <c r="K103" s="59">
        <v>2</v>
      </c>
      <c r="L103" s="58">
        <v>1</v>
      </c>
      <c r="M103" s="59">
        <v>2</v>
      </c>
      <c r="N103" s="58">
        <v>5</v>
      </c>
      <c r="O103" s="80">
        <v>60</v>
      </c>
      <c r="P103" s="132">
        <v>2.7567195037904892</v>
      </c>
      <c r="Q103" s="55" t="s">
        <v>46</v>
      </c>
      <c r="R103" s="56">
        <v>4.5</v>
      </c>
      <c r="S103" s="60">
        <v>69.75</v>
      </c>
      <c r="T103" s="56">
        <v>417</v>
      </c>
      <c r="U103" s="137">
        <f t="shared" si="2"/>
        <v>58.836968531900126</v>
      </c>
      <c r="V103" s="56">
        <v>3882</v>
      </c>
      <c r="W103" s="142">
        <v>91.676464066490155</v>
      </c>
    </row>
    <row r="104" spans="1:23" ht="13.15" customHeight="1">
      <c r="A104" s="54" t="s">
        <v>30</v>
      </c>
      <c r="B104" s="55">
        <v>3</v>
      </c>
      <c r="C104" s="56" t="s">
        <v>8</v>
      </c>
      <c r="D104" s="55" t="s">
        <v>15</v>
      </c>
      <c r="E104" s="57">
        <v>5</v>
      </c>
      <c r="F104" s="68">
        <v>90</v>
      </c>
      <c r="G104" s="59">
        <v>2</v>
      </c>
      <c r="H104" s="58">
        <v>1</v>
      </c>
      <c r="I104" s="59">
        <v>2</v>
      </c>
      <c r="J104" s="58">
        <v>2</v>
      </c>
      <c r="K104" s="59">
        <v>3</v>
      </c>
      <c r="L104" s="58">
        <v>10</v>
      </c>
      <c r="M104" s="59">
        <v>2</v>
      </c>
      <c r="N104" s="58">
        <v>20</v>
      </c>
      <c r="O104" s="80">
        <v>252</v>
      </c>
      <c r="P104" s="132">
        <v>11.578221915920055</v>
      </c>
      <c r="Q104" s="55" t="s">
        <v>44</v>
      </c>
      <c r="R104" s="56">
        <v>4.5</v>
      </c>
      <c r="S104" s="60">
        <v>68.399999999999991</v>
      </c>
      <c r="T104" s="56">
        <v>400</v>
      </c>
      <c r="U104" s="137">
        <f t="shared" si="2"/>
        <v>56.43833911932866</v>
      </c>
      <c r="V104" s="56">
        <v>2534</v>
      </c>
      <c r="W104" s="142">
        <v>69.978687522934152</v>
      </c>
    </row>
    <row r="105" spans="1:23" ht="13.15" customHeight="1">
      <c r="A105" s="54" t="s">
        <v>30</v>
      </c>
      <c r="B105" s="55">
        <v>3</v>
      </c>
      <c r="C105" s="56" t="s">
        <v>8</v>
      </c>
      <c r="D105" s="55" t="s">
        <v>11</v>
      </c>
      <c r="E105" s="57">
        <v>53</v>
      </c>
      <c r="F105" s="68">
        <v>95</v>
      </c>
      <c r="G105" s="59">
        <v>3</v>
      </c>
      <c r="H105" s="58">
        <v>2</v>
      </c>
      <c r="I105" s="59">
        <v>3</v>
      </c>
      <c r="J105" s="58">
        <v>2</v>
      </c>
      <c r="K105" s="59">
        <v>3</v>
      </c>
      <c r="L105" s="58">
        <v>20</v>
      </c>
      <c r="M105" s="59">
        <v>3</v>
      </c>
      <c r="N105" s="58">
        <v>20</v>
      </c>
      <c r="O105" s="80">
        <v>381</v>
      </c>
      <c r="P105" s="132">
        <v>17.505168849069609</v>
      </c>
      <c r="Q105" s="55" t="s">
        <v>44</v>
      </c>
      <c r="R105" s="56">
        <v>4.5</v>
      </c>
      <c r="S105" s="60">
        <v>68.399999999999991</v>
      </c>
      <c r="T105" s="56">
        <v>414</v>
      </c>
      <c r="U105" s="137">
        <f t="shared" si="2"/>
        <v>58.413680988505163</v>
      </c>
      <c r="V105" s="56">
        <v>3191</v>
      </c>
      <c r="W105" s="142">
        <v>80.661174393712926</v>
      </c>
    </row>
    <row r="106" spans="1:23" ht="13.15" customHeight="1">
      <c r="A106" s="54" t="s">
        <v>30</v>
      </c>
      <c r="B106" s="55">
        <v>3</v>
      </c>
      <c r="C106" s="56" t="s">
        <v>8</v>
      </c>
      <c r="D106" s="55" t="s">
        <v>12</v>
      </c>
      <c r="E106" s="57">
        <v>97</v>
      </c>
      <c r="F106" s="68">
        <v>98</v>
      </c>
      <c r="G106" s="59">
        <v>2</v>
      </c>
      <c r="H106" s="58">
        <v>1</v>
      </c>
      <c r="I106" s="59">
        <v>2</v>
      </c>
      <c r="J106" s="58">
        <v>5</v>
      </c>
      <c r="K106" s="59">
        <v>5</v>
      </c>
      <c r="L106" s="58">
        <v>20</v>
      </c>
      <c r="M106" s="59">
        <v>3</v>
      </c>
      <c r="N106" s="58">
        <v>20</v>
      </c>
      <c r="O106" s="80">
        <v>421.5</v>
      </c>
      <c r="P106" s="132">
        <v>19.365954514128187</v>
      </c>
      <c r="Q106" s="55" t="s">
        <v>42</v>
      </c>
      <c r="R106" s="56">
        <v>4.5</v>
      </c>
      <c r="S106" s="60">
        <v>70.2</v>
      </c>
      <c r="T106" s="56">
        <v>386</v>
      </c>
      <c r="U106" s="137">
        <f t="shared" si="2"/>
        <v>54.462997250152156</v>
      </c>
      <c r="V106" s="56">
        <v>3220</v>
      </c>
      <c r="W106" s="142">
        <v>82.456171059699031</v>
      </c>
    </row>
    <row r="107" spans="1:23" ht="13.15" customHeight="1">
      <c r="A107" s="54" t="s">
        <v>30</v>
      </c>
      <c r="B107" s="55">
        <v>3</v>
      </c>
      <c r="C107" s="56" t="s">
        <v>8</v>
      </c>
      <c r="D107" s="55" t="s">
        <v>13</v>
      </c>
      <c r="E107" s="57">
        <v>165</v>
      </c>
      <c r="F107" s="68">
        <v>99</v>
      </c>
      <c r="G107" s="59">
        <v>8</v>
      </c>
      <c r="H107" s="58">
        <v>1</v>
      </c>
      <c r="I107" s="59">
        <v>2</v>
      </c>
      <c r="J107" s="58">
        <v>2</v>
      </c>
      <c r="K107" s="59">
        <v>3</v>
      </c>
      <c r="L107" s="58">
        <v>20</v>
      </c>
      <c r="M107" s="59">
        <v>3</v>
      </c>
      <c r="N107" s="58">
        <v>20</v>
      </c>
      <c r="O107" s="80">
        <v>372</v>
      </c>
      <c r="P107" s="132">
        <v>17.091660923501035</v>
      </c>
      <c r="Q107" s="55" t="s">
        <v>62</v>
      </c>
      <c r="R107" s="56">
        <v>4.5</v>
      </c>
      <c r="S107" s="60">
        <v>67.5</v>
      </c>
      <c r="T107" s="56">
        <v>397</v>
      </c>
      <c r="U107" s="137">
        <f t="shared" si="2"/>
        <v>56.015051575933697</v>
      </c>
      <c r="V107" s="56">
        <v>3009</v>
      </c>
      <c r="W107" s="142">
        <v>77.127720911763561</v>
      </c>
    </row>
    <row r="108" spans="1:23" ht="13.15" customHeight="1">
      <c r="A108" s="54" t="s">
        <v>30</v>
      </c>
      <c r="B108" s="55">
        <v>3</v>
      </c>
      <c r="C108" s="56" t="s">
        <v>9</v>
      </c>
      <c r="D108" s="55" t="s">
        <v>15</v>
      </c>
      <c r="E108" s="57">
        <v>6</v>
      </c>
      <c r="F108" s="68">
        <v>95</v>
      </c>
      <c r="G108" s="59">
        <v>2</v>
      </c>
      <c r="H108" s="58">
        <v>1</v>
      </c>
      <c r="I108" s="59">
        <v>2</v>
      </c>
      <c r="J108" s="58">
        <v>1</v>
      </c>
      <c r="K108" s="59">
        <v>2</v>
      </c>
      <c r="L108" s="58">
        <v>2</v>
      </c>
      <c r="M108" s="59">
        <v>2</v>
      </c>
      <c r="N108" s="58">
        <v>5</v>
      </c>
      <c r="O108" s="80">
        <v>72</v>
      </c>
      <c r="P108" s="132">
        <v>3.3080634045485868</v>
      </c>
      <c r="Q108" s="55" t="s">
        <v>45</v>
      </c>
      <c r="R108" s="56">
        <v>4.5</v>
      </c>
      <c r="S108" s="60">
        <v>65.25</v>
      </c>
      <c r="T108" s="56">
        <v>417</v>
      </c>
      <c r="U108" s="137">
        <f t="shared" si="2"/>
        <v>58.836968531900126</v>
      </c>
      <c r="V108" s="56">
        <v>3483</v>
      </c>
      <c r="W108" s="142">
        <v>91.628606749422218</v>
      </c>
    </row>
    <row r="109" spans="1:23" ht="13.15" customHeight="1">
      <c r="A109" s="54" t="s">
        <v>30</v>
      </c>
      <c r="B109" s="55">
        <v>3</v>
      </c>
      <c r="C109" s="56" t="s">
        <v>9</v>
      </c>
      <c r="D109" s="55" t="s">
        <v>11</v>
      </c>
      <c r="E109" s="57">
        <v>54</v>
      </c>
      <c r="F109" s="68">
        <v>98</v>
      </c>
      <c r="G109" s="59">
        <v>2</v>
      </c>
      <c r="H109" s="58">
        <v>1</v>
      </c>
      <c r="I109" s="59">
        <v>2</v>
      </c>
      <c r="J109" s="58">
        <v>1</v>
      </c>
      <c r="K109" s="59">
        <v>2</v>
      </c>
      <c r="L109" s="58">
        <v>1</v>
      </c>
      <c r="M109" s="59">
        <v>2</v>
      </c>
      <c r="N109" s="58">
        <v>5</v>
      </c>
      <c r="O109" s="80">
        <v>60</v>
      </c>
      <c r="P109" s="132">
        <v>2.7567195037904892</v>
      </c>
      <c r="Q109" s="55" t="s">
        <v>61</v>
      </c>
      <c r="R109" s="56">
        <v>4.5</v>
      </c>
      <c r="S109" s="60">
        <v>65.7</v>
      </c>
      <c r="T109" s="56">
        <v>418</v>
      </c>
      <c r="U109" s="137">
        <f t="shared" si="2"/>
        <v>58.978064379698445</v>
      </c>
      <c r="V109" s="56">
        <v>3820</v>
      </c>
      <c r="W109" s="142">
        <v>96.519134902479337</v>
      </c>
    </row>
    <row r="110" spans="1:23" ht="13.15" customHeight="1">
      <c r="A110" s="54" t="s">
        <v>30</v>
      </c>
      <c r="B110" s="55">
        <v>3</v>
      </c>
      <c r="C110" s="56" t="s">
        <v>9</v>
      </c>
      <c r="D110" s="55" t="s">
        <v>12</v>
      </c>
      <c r="E110" s="57">
        <v>98</v>
      </c>
      <c r="F110" s="68">
        <v>98</v>
      </c>
      <c r="G110" s="59">
        <v>2</v>
      </c>
      <c r="H110" s="58">
        <v>1</v>
      </c>
      <c r="I110" s="59">
        <v>2</v>
      </c>
      <c r="J110" s="58">
        <v>1</v>
      </c>
      <c r="K110" s="59">
        <v>2</v>
      </c>
      <c r="L110" s="58">
        <v>1</v>
      </c>
      <c r="M110" s="59">
        <v>2</v>
      </c>
      <c r="N110" s="58">
        <v>5</v>
      </c>
      <c r="O110" s="80">
        <v>60</v>
      </c>
      <c r="P110" s="132">
        <v>2.7567195037904892</v>
      </c>
      <c r="Q110" s="55" t="s">
        <v>45</v>
      </c>
      <c r="R110" s="56">
        <v>4.5</v>
      </c>
      <c r="S110" s="60">
        <v>65.25</v>
      </c>
      <c r="T110" s="56">
        <v>404</v>
      </c>
      <c r="U110" s="137">
        <f t="shared" si="2"/>
        <v>57.002722510521949</v>
      </c>
      <c r="V110" s="56">
        <v>3870</v>
      </c>
      <c r="W110" s="142">
        <v>101.86870682007481</v>
      </c>
    </row>
    <row r="111" spans="1:23" ht="13.15" customHeight="1">
      <c r="A111" s="54" t="s">
        <v>30</v>
      </c>
      <c r="B111" s="55">
        <v>3</v>
      </c>
      <c r="C111" s="56" t="s">
        <v>9</v>
      </c>
      <c r="D111" s="55" t="s">
        <v>13</v>
      </c>
      <c r="E111" s="57">
        <v>166</v>
      </c>
      <c r="F111" s="68">
        <v>99</v>
      </c>
      <c r="G111" s="59">
        <v>8</v>
      </c>
      <c r="H111" s="58">
        <v>1</v>
      </c>
      <c r="I111" s="59">
        <v>2</v>
      </c>
      <c r="J111" s="58">
        <v>1</v>
      </c>
      <c r="K111" s="59">
        <v>2</v>
      </c>
      <c r="L111" s="58">
        <v>1</v>
      </c>
      <c r="M111" s="59">
        <v>2</v>
      </c>
      <c r="N111" s="58">
        <v>1</v>
      </c>
      <c r="O111" s="80">
        <v>42</v>
      </c>
      <c r="P111" s="132">
        <v>1.9297036526533424</v>
      </c>
      <c r="Q111" s="55" t="s">
        <v>66</v>
      </c>
      <c r="R111" s="56">
        <v>4.5</v>
      </c>
      <c r="S111" s="60">
        <v>74.25</v>
      </c>
      <c r="T111" s="56">
        <v>405</v>
      </c>
      <c r="U111" s="137">
        <f t="shared" si="2"/>
        <v>57.143818358320267</v>
      </c>
      <c r="V111" s="56">
        <v>4121</v>
      </c>
      <c r="W111" s="142">
        <v>94.131227818466755</v>
      </c>
    </row>
    <row r="112" spans="1:23" ht="13.15" customHeight="1">
      <c r="A112" s="54" t="s">
        <v>39</v>
      </c>
      <c r="B112" s="55">
        <v>6</v>
      </c>
      <c r="C112" s="56" t="s">
        <v>8</v>
      </c>
      <c r="D112" s="55" t="s">
        <v>15</v>
      </c>
      <c r="E112" s="57">
        <v>12</v>
      </c>
      <c r="F112" s="68">
        <v>95</v>
      </c>
      <c r="G112" s="59">
        <v>2</v>
      </c>
      <c r="H112" s="58">
        <v>1</v>
      </c>
      <c r="I112" s="59">
        <v>2</v>
      </c>
      <c r="J112" s="58">
        <v>5</v>
      </c>
      <c r="K112" s="59">
        <v>3</v>
      </c>
      <c r="L112" s="58">
        <v>20</v>
      </c>
      <c r="M112" s="59">
        <v>2</v>
      </c>
      <c r="N112" s="58">
        <v>20</v>
      </c>
      <c r="O112" s="80">
        <v>421.5</v>
      </c>
      <c r="P112" s="132">
        <v>19.365954514128187</v>
      </c>
      <c r="Q112" s="55" t="s">
        <v>41</v>
      </c>
      <c r="R112" s="56">
        <v>4.5</v>
      </c>
      <c r="S112" s="60">
        <v>69.3</v>
      </c>
      <c r="T112" s="56">
        <v>427</v>
      </c>
      <c r="U112" s="137">
        <f t="shared" ref="U112:U143" si="3">(T112/453.59237)*64</f>
        <v>60.247927009883341</v>
      </c>
      <c r="V112" s="56">
        <v>4370</v>
      </c>
      <c r="W112" s="142">
        <v>105.70961883182537</v>
      </c>
    </row>
    <row r="113" spans="1:23" ht="13.15" customHeight="1">
      <c r="A113" s="54" t="s">
        <v>39</v>
      </c>
      <c r="B113" s="55">
        <v>6</v>
      </c>
      <c r="C113" s="56" t="s">
        <v>8</v>
      </c>
      <c r="D113" s="55" t="s">
        <v>11</v>
      </c>
      <c r="E113" s="57">
        <v>88</v>
      </c>
      <c r="F113" s="68">
        <v>90</v>
      </c>
      <c r="G113" s="59">
        <v>2</v>
      </c>
      <c r="H113" s="58">
        <v>1</v>
      </c>
      <c r="I113" s="59">
        <v>3</v>
      </c>
      <c r="J113" s="58">
        <v>2</v>
      </c>
      <c r="K113" s="59">
        <v>3</v>
      </c>
      <c r="L113" s="58">
        <v>10</v>
      </c>
      <c r="M113" s="59">
        <v>2</v>
      </c>
      <c r="N113" s="58">
        <v>15</v>
      </c>
      <c r="O113" s="80">
        <v>229.5</v>
      </c>
      <c r="P113" s="132">
        <v>10.544452101998623</v>
      </c>
      <c r="Q113" s="55" t="s">
        <v>50</v>
      </c>
      <c r="R113" s="56">
        <v>4.5</v>
      </c>
      <c r="S113" s="60">
        <v>71.100000000000009</v>
      </c>
      <c r="T113" s="56">
        <v>429</v>
      </c>
      <c r="U113" s="137">
        <f t="shared" si="3"/>
        <v>60.530118705479985</v>
      </c>
      <c r="V113" s="56">
        <v>4083</v>
      </c>
      <c r="W113" s="142">
        <v>101.14112089214673</v>
      </c>
    </row>
    <row r="114" spans="1:23" ht="13.15" customHeight="1">
      <c r="A114" s="54" t="s">
        <v>39</v>
      </c>
      <c r="B114" s="55">
        <v>6</v>
      </c>
      <c r="C114" s="56" t="s">
        <v>8</v>
      </c>
      <c r="D114" s="55" t="s">
        <v>12</v>
      </c>
      <c r="E114" s="57">
        <v>100</v>
      </c>
      <c r="F114" s="68">
        <v>99</v>
      </c>
      <c r="G114" s="59">
        <v>2</v>
      </c>
      <c r="H114" s="58">
        <v>1</v>
      </c>
      <c r="I114" s="59">
        <v>2</v>
      </c>
      <c r="J114" s="58">
        <v>2</v>
      </c>
      <c r="K114" s="59">
        <v>5</v>
      </c>
      <c r="L114" s="58">
        <v>15</v>
      </c>
      <c r="M114" s="59">
        <v>3</v>
      </c>
      <c r="N114" s="58">
        <v>20</v>
      </c>
      <c r="O114" s="80">
        <v>312</v>
      </c>
      <c r="P114" s="132">
        <v>14.334941419710546</v>
      </c>
      <c r="Q114" s="55" t="s">
        <v>46</v>
      </c>
      <c r="R114" s="56">
        <v>4.5</v>
      </c>
      <c r="S114" s="60">
        <v>69.75</v>
      </c>
      <c r="T114" s="56">
        <v>425</v>
      </c>
      <c r="U114" s="137">
        <f t="shared" si="3"/>
        <v>59.965735314286697</v>
      </c>
      <c r="V114" s="56">
        <v>4578</v>
      </c>
      <c r="W114" s="142">
        <v>106.0779789017156</v>
      </c>
    </row>
    <row r="115" spans="1:23" ht="13.15" customHeight="1">
      <c r="A115" s="54" t="s">
        <v>39</v>
      </c>
      <c r="B115" s="55">
        <v>6</v>
      </c>
      <c r="C115" s="56" t="s">
        <v>8</v>
      </c>
      <c r="D115" s="55" t="s">
        <v>13</v>
      </c>
      <c r="E115" s="57">
        <v>148</v>
      </c>
      <c r="F115" s="68">
        <v>98</v>
      </c>
      <c r="G115" s="59">
        <v>8</v>
      </c>
      <c r="H115" s="58">
        <v>1</v>
      </c>
      <c r="I115" s="59">
        <v>2</v>
      </c>
      <c r="J115" s="58">
        <v>2</v>
      </c>
      <c r="K115" s="59">
        <v>3</v>
      </c>
      <c r="L115" s="58">
        <v>20</v>
      </c>
      <c r="M115" s="59">
        <v>3</v>
      </c>
      <c r="N115" s="58">
        <v>20</v>
      </c>
      <c r="O115" s="80">
        <v>372</v>
      </c>
      <c r="P115" s="132">
        <v>17.091660923501035</v>
      </c>
      <c r="Q115" s="55" t="s">
        <v>46</v>
      </c>
      <c r="R115" s="56">
        <v>4.5</v>
      </c>
      <c r="S115" s="60">
        <v>69.75</v>
      </c>
      <c r="T115" s="56">
        <v>432</v>
      </c>
      <c r="U115" s="137">
        <f t="shared" si="3"/>
        <v>60.953406248874948</v>
      </c>
      <c r="V115" s="56">
        <v>4020</v>
      </c>
      <c r="W115" s="142">
        <v>92.574164987968942</v>
      </c>
    </row>
    <row r="116" spans="1:23" ht="13.15" customHeight="1">
      <c r="A116" s="54" t="s">
        <v>39</v>
      </c>
      <c r="B116" s="55">
        <v>6</v>
      </c>
      <c r="C116" s="56" t="s">
        <v>9</v>
      </c>
      <c r="D116" s="55" t="s">
        <v>15</v>
      </c>
      <c r="E116" s="57">
        <v>11</v>
      </c>
      <c r="F116" s="68">
        <v>95</v>
      </c>
      <c r="G116" s="59">
        <v>2</v>
      </c>
      <c r="H116" s="58">
        <v>1</v>
      </c>
      <c r="I116" s="59">
        <v>2</v>
      </c>
      <c r="J116" s="58">
        <v>1</v>
      </c>
      <c r="K116" s="59">
        <v>2</v>
      </c>
      <c r="L116" s="58">
        <v>1</v>
      </c>
      <c r="M116" s="59">
        <v>2</v>
      </c>
      <c r="N116" s="58">
        <v>5</v>
      </c>
      <c r="O116" s="80">
        <v>60</v>
      </c>
      <c r="P116" s="132">
        <v>2.7567195037904892</v>
      </c>
      <c r="Q116" s="55" t="s">
        <v>49</v>
      </c>
      <c r="R116" s="56">
        <v>4.5</v>
      </c>
      <c r="S116" s="60">
        <v>68.850000000000009</v>
      </c>
      <c r="T116" s="56">
        <v>422</v>
      </c>
      <c r="U116" s="137">
        <f t="shared" si="3"/>
        <v>59.542447770891734</v>
      </c>
      <c r="V116" s="56">
        <v>4617</v>
      </c>
      <c r="W116" s="142">
        <v>113.74639950356094</v>
      </c>
    </row>
    <row r="117" spans="1:23" ht="13.15" customHeight="1">
      <c r="A117" s="54" t="s">
        <v>39</v>
      </c>
      <c r="B117" s="55">
        <v>6</v>
      </c>
      <c r="C117" s="56" t="s">
        <v>9</v>
      </c>
      <c r="D117" s="55" t="s">
        <v>11</v>
      </c>
      <c r="E117" s="57">
        <v>87</v>
      </c>
      <c r="F117" s="68">
        <v>98</v>
      </c>
      <c r="G117" s="59">
        <v>2</v>
      </c>
      <c r="H117" s="58">
        <v>1</v>
      </c>
      <c r="I117" s="59">
        <v>2</v>
      </c>
      <c r="J117" s="58">
        <v>1</v>
      </c>
      <c r="K117" s="59">
        <v>2</v>
      </c>
      <c r="L117" s="58">
        <v>1</v>
      </c>
      <c r="M117" s="59">
        <v>2</v>
      </c>
      <c r="N117" s="58">
        <v>1</v>
      </c>
      <c r="O117" s="80">
        <v>42</v>
      </c>
      <c r="P117" s="132">
        <v>1.9297036526533424</v>
      </c>
      <c r="Q117" s="55" t="s">
        <v>50</v>
      </c>
      <c r="R117" s="56">
        <v>4.5</v>
      </c>
      <c r="S117" s="60">
        <v>71.100000000000009</v>
      </c>
      <c r="T117" s="56">
        <v>435</v>
      </c>
      <c r="U117" s="137">
        <f t="shared" si="3"/>
        <v>61.376693792269919</v>
      </c>
      <c r="V117" s="56">
        <v>4653</v>
      </c>
      <c r="W117" s="142">
        <v>104.39168411390139</v>
      </c>
    </row>
    <row r="118" spans="1:23" ht="13.15" customHeight="1">
      <c r="A118" s="54" t="s">
        <v>39</v>
      </c>
      <c r="B118" s="55">
        <v>6</v>
      </c>
      <c r="C118" s="56" t="s">
        <v>9</v>
      </c>
      <c r="D118" s="55" t="s">
        <v>12</v>
      </c>
      <c r="E118" s="57">
        <v>99</v>
      </c>
      <c r="F118" s="68">
        <v>95</v>
      </c>
      <c r="G118" s="59">
        <v>2</v>
      </c>
      <c r="H118" s="58">
        <v>1</v>
      </c>
      <c r="I118" s="59">
        <v>2</v>
      </c>
      <c r="J118" s="58">
        <v>1</v>
      </c>
      <c r="K118" s="59">
        <v>2</v>
      </c>
      <c r="L118" s="58">
        <v>1</v>
      </c>
      <c r="M118" s="59">
        <v>2</v>
      </c>
      <c r="N118" s="58">
        <v>1</v>
      </c>
      <c r="O118" s="80">
        <v>42</v>
      </c>
      <c r="P118" s="132">
        <v>1.9297036526533424</v>
      </c>
      <c r="Q118" s="55" t="s">
        <v>41</v>
      </c>
      <c r="R118" s="56">
        <v>4.5</v>
      </c>
      <c r="S118" s="60">
        <v>69.3</v>
      </c>
      <c r="T118" s="56">
        <v>429</v>
      </c>
      <c r="U118" s="137">
        <f t="shared" si="3"/>
        <v>60.530118705479985</v>
      </c>
      <c r="V118" s="56">
        <v>4769</v>
      </c>
      <c r="W118" s="142">
        <v>114.82355140912688</v>
      </c>
    </row>
    <row r="119" spans="1:23" ht="13.15" customHeight="1">
      <c r="A119" s="54" t="s">
        <v>39</v>
      </c>
      <c r="B119" s="55">
        <v>6</v>
      </c>
      <c r="C119" s="56" t="s">
        <v>9</v>
      </c>
      <c r="D119" s="55" t="s">
        <v>13</v>
      </c>
      <c r="E119" s="57">
        <v>147</v>
      </c>
      <c r="F119" s="68">
        <v>99</v>
      </c>
      <c r="G119" s="59">
        <v>8</v>
      </c>
      <c r="H119" s="58">
        <v>1</v>
      </c>
      <c r="I119" s="59">
        <v>2</v>
      </c>
      <c r="J119" s="58">
        <v>1</v>
      </c>
      <c r="K119" s="59">
        <v>2</v>
      </c>
      <c r="L119" s="58">
        <v>1</v>
      </c>
      <c r="M119" s="59">
        <v>2</v>
      </c>
      <c r="N119" s="58">
        <v>1</v>
      </c>
      <c r="O119" s="80">
        <v>42</v>
      </c>
      <c r="P119" s="132">
        <v>1.9297036526533424</v>
      </c>
      <c r="Q119" s="55" t="s">
        <v>50</v>
      </c>
      <c r="R119" s="56">
        <v>4.5</v>
      </c>
      <c r="S119" s="60">
        <v>71.100000000000009</v>
      </c>
      <c r="T119" s="56">
        <v>428</v>
      </c>
      <c r="U119" s="137">
        <f t="shared" si="3"/>
        <v>60.389022857681667</v>
      </c>
      <c r="V119" s="56">
        <v>4517</v>
      </c>
      <c r="W119" s="142">
        <v>101.95753122545523</v>
      </c>
    </row>
    <row r="120" spans="1:23" ht="13.15" customHeight="1">
      <c r="A120" s="54" t="s">
        <v>27</v>
      </c>
      <c r="B120" s="55">
        <v>23</v>
      </c>
      <c r="C120" s="56" t="s">
        <v>8</v>
      </c>
      <c r="D120" s="55" t="s">
        <v>15</v>
      </c>
      <c r="E120" s="57">
        <v>45</v>
      </c>
      <c r="F120" s="68">
        <v>95</v>
      </c>
      <c r="G120" s="59">
        <v>2</v>
      </c>
      <c r="H120" s="58">
        <v>1</v>
      </c>
      <c r="I120" s="59">
        <v>2</v>
      </c>
      <c r="J120" s="58">
        <v>1</v>
      </c>
      <c r="K120" s="59">
        <v>2</v>
      </c>
      <c r="L120" s="58">
        <v>1</v>
      </c>
      <c r="M120" s="59">
        <v>2</v>
      </c>
      <c r="N120" s="58">
        <v>1</v>
      </c>
      <c r="O120" s="80">
        <v>42</v>
      </c>
      <c r="P120" s="132">
        <v>1.9297036526533424</v>
      </c>
      <c r="Q120" s="55" t="s">
        <v>42</v>
      </c>
      <c r="R120" s="56">
        <v>4.5</v>
      </c>
      <c r="S120" s="60">
        <v>70.2</v>
      </c>
      <c r="T120" s="56">
        <v>428</v>
      </c>
      <c r="U120" s="137">
        <f t="shared" si="3"/>
        <v>60.389022857681667</v>
      </c>
      <c r="V120" s="56">
        <v>3822</v>
      </c>
      <c r="W120" s="142">
        <v>91.055038239166635</v>
      </c>
    </row>
    <row r="121" spans="1:23" ht="13.15" customHeight="1">
      <c r="A121" s="54" t="s">
        <v>27</v>
      </c>
      <c r="B121" s="55">
        <v>23</v>
      </c>
      <c r="C121" s="56" t="s">
        <v>8</v>
      </c>
      <c r="D121" s="55" t="s">
        <v>11</v>
      </c>
      <c r="E121" s="57">
        <v>89</v>
      </c>
      <c r="F121" s="68">
        <v>98</v>
      </c>
      <c r="G121" s="59">
        <v>2</v>
      </c>
      <c r="H121" s="58">
        <v>1</v>
      </c>
      <c r="I121" s="59">
        <v>2</v>
      </c>
      <c r="J121" s="58">
        <v>2</v>
      </c>
      <c r="K121" s="59">
        <v>2</v>
      </c>
      <c r="L121" s="58">
        <v>1</v>
      </c>
      <c r="M121" s="59">
        <v>2</v>
      </c>
      <c r="N121" s="58">
        <v>1</v>
      </c>
      <c r="O121" s="80">
        <v>58.5</v>
      </c>
      <c r="P121" s="132">
        <v>2.6878015161957274</v>
      </c>
      <c r="Q121" s="55" t="s">
        <v>52</v>
      </c>
      <c r="R121" s="56">
        <v>4.5</v>
      </c>
      <c r="S121" s="60">
        <v>70.649999999999991</v>
      </c>
      <c r="T121" s="56">
        <v>417</v>
      </c>
      <c r="U121" s="137">
        <f t="shared" si="3"/>
        <v>58.836968531900126</v>
      </c>
      <c r="V121" s="56">
        <v>4239</v>
      </c>
      <c r="W121" s="142">
        <v>99.840536147230765</v>
      </c>
    </row>
    <row r="122" spans="1:23" ht="13.15" customHeight="1">
      <c r="A122" s="54" t="s">
        <v>27</v>
      </c>
      <c r="B122" s="55">
        <v>23</v>
      </c>
      <c r="C122" s="56" t="s">
        <v>8</v>
      </c>
      <c r="D122" s="55" t="s">
        <v>12</v>
      </c>
      <c r="E122" s="57">
        <v>120</v>
      </c>
      <c r="F122" s="68">
        <v>99</v>
      </c>
      <c r="G122" s="59">
        <v>2</v>
      </c>
      <c r="H122" s="58">
        <v>1</v>
      </c>
      <c r="I122" s="59">
        <v>2</v>
      </c>
      <c r="J122" s="58">
        <v>1</v>
      </c>
      <c r="K122" s="59">
        <v>2</v>
      </c>
      <c r="L122" s="58">
        <v>1</v>
      </c>
      <c r="M122" s="59">
        <v>2</v>
      </c>
      <c r="N122" s="58">
        <v>1</v>
      </c>
      <c r="O122" s="80">
        <v>42</v>
      </c>
      <c r="P122" s="132">
        <v>1.9297036526533424</v>
      </c>
      <c r="Q122" s="55" t="s">
        <v>51</v>
      </c>
      <c r="R122" s="56">
        <v>4.5</v>
      </c>
      <c r="S122" s="60">
        <v>71.55</v>
      </c>
      <c r="T122" s="56">
        <v>429</v>
      </c>
      <c r="U122" s="137">
        <f t="shared" si="3"/>
        <v>60.530118705479985</v>
      </c>
      <c r="V122" s="56">
        <v>4965</v>
      </c>
      <c r="W122" s="142">
        <v>111.10533489310971</v>
      </c>
    </row>
    <row r="123" spans="1:23" ht="13.15" customHeight="1">
      <c r="A123" s="54" t="s">
        <v>27</v>
      </c>
      <c r="B123" s="55">
        <v>23</v>
      </c>
      <c r="C123" s="56" t="s">
        <v>8</v>
      </c>
      <c r="D123" s="55" t="s">
        <v>13</v>
      </c>
      <c r="E123" s="57">
        <v>161</v>
      </c>
      <c r="F123" s="68">
        <v>99</v>
      </c>
      <c r="G123" s="59">
        <v>2</v>
      </c>
      <c r="H123" s="58">
        <v>1</v>
      </c>
      <c r="I123" s="59">
        <v>2</v>
      </c>
      <c r="J123" s="58">
        <v>1</v>
      </c>
      <c r="K123" s="59">
        <v>2</v>
      </c>
      <c r="L123" s="58">
        <v>1</v>
      </c>
      <c r="M123" s="59">
        <v>2</v>
      </c>
      <c r="N123" s="58">
        <v>1</v>
      </c>
      <c r="O123" s="80">
        <v>42</v>
      </c>
      <c r="P123" s="132">
        <v>1.9297036526533424</v>
      </c>
      <c r="Q123" s="55" t="s">
        <v>44</v>
      </c>
      <c r="R123" s="56">
        <v>4.5</v>
      </c>
      <c r="S123" s="60">
        <v>68.399999999999991</v>
      </c>
      <c r="T123" s="56">
        <v>424</v>
      </c>
      <c r="U123" s="137">
        <f t="shared" si="3"/>
        <v>59.824639466488378</v>
      </c>
      <c r="V123" s="56">
        <v>4261</v>
      </c>
      <c r="W123" s="142">
        <v>100.91882051956931</v>
      </c>
    </row>
    <row r="124" spans="1:23" ht="13.15" customHeight="1">
      <c r="A124" s="54" t="s">
        <v>27</v>
      </c>
      <c r="B124" s="55">
        <v>23</v>
      </c>
      <c r="C124" s="56" t="s">
        <v>9</v>
      </c>
      <c r="D124" s="55" t="s">
        <v>15</v>
      </c>
      <c r="E124" s="57">
        <v>46</v>
      </c>
      <c r="F124" s="68">
        <v>98</v>
      </c>
      <c r="G124" s="59">
        <v>2</v>
      </c>
      <c r="H124" s="58">
        <v>1</v>
      </c>
      <c r="I124" s="59">
        <v>2</v>
      </c>
      <c r="J124" s="58">
        <v>1</v>
      </c>
      <c r="K124" s="59">
        <v>2</v>
      </c>
      <c r="L124" s="58">
        <v>1</v>
      </c>
      <c r="M124" s="59">
        <v>2</v>
      </c>
      <c r="N124" s="58">
        <v>1</v>
      </c>
      <c r="O124" s="80">
        <v>42</v>
      </c>
      <c r="P124" s="132">
        <v>1.9297036526533424</v>
      </c>
      <c r="Q124" s="55" t="s">
        <v>49</v>
      </c>
      <c r="R124" s="56">
        <v>4.5</v>
      </c>
      <c r="S124" s="60">
        <v>68.850000000000009</v>
      </c>
      <c r="T124" s="56">
        <v>426</v>
      </c>
      <c r="U124" s="137">
        <f t="shared" si="3"/>
        <v>60.106831162085022</v>
      </c>
      <c r="V124" s="56">
        <v>4125</v>
      </c>
      <c r="W124" s="142">
        <v>97.589281000437126</v>
      </c>
    </row>
    <row r="125" spans="1:23" ht="13.15" customHeight="1">
      <c r="A125" s="54" t="s">
        <v>27</v>
      </c>
      <c r="B125" s="55">
        <v>23</v>
      </c>
      <c r="C125" s="56" t="s">
        <v>9</v>
      </c>
      <c r="D125" s="55" t="s">
        <v>11</v>
      </c>
      <c r="E125" s="57">
        <v>90</v>
      </c>
      <c r="F125" s="68">
        <v>98</v>
      </c>
      <c r="G125" s="59">
        <v>2</v>
      </c>
      <c r="H125" s="58">
        <v>1</v>
      </c>
      <c r="I125" s="59">
        <v>2</v>
      </c>
      <c r="J125" s="58">
        <v>1</v>
      </c>
      <c r="K125" s="59">
        <v>2</v>
      </c>
      <c r="L125" s="58">
        <v>1</v>
      </c>
      <c r="M125" s="59">
        <v>2</v>
      </c>
      <c r="N125" s="58">
        <v>1</v>
      </c>
      <c r="O125" s="80">
        <v>42</v>
      </c>
      <c r="P125" s="132">
        <v>1.9297036526533424</v>
      </c>
      <c r="Q125" s="55" t="s">
        <v>50</v>
      </c>
      <c r="R125" s="56">
        <v>4.5</v>
      </c>
      <c r="S125" s="60">
        <v>71.100000000000009</v>
      </c>
      <c r="T125" s="56">
        <v>419</v>
      </c>
      <c r="U125" s="137">
        <f t="shared" si="3"/>
        <v>59.119160227496771</v>
      </c>
      <c r="V125" s="56">
        <v>4677</v>
      </c>
      <c r="W125" s="142">
        <v>108.93701108547096</v>
      </c>
    </row>
    <row r="126" spans="1:23" ht="13.15" customHeight="1">
      <c r="A126" s="54" t="s">
        <v>27</v>
      </c>
      <c r="B126" s="55">
        <v>23</v>
      </c>
      <c r="C126" s="56" t="s">
        <v>9</v>
      </c>
      <c r="D126" s="55" t="s">
        <v>12</v>
      </c>
      <c r="E126" s="57">
        <v>119</v>
      </c>
      <c r="F126" s="68">
        <v>99</v>
      </c>
      <c r="G126" s="59">
        <v>2</v>
      </c>
      <c r="H126" s="58">
        <v>1</v>
      </c>
      <c r="I126" s="59">
        <v>2</v>
      </c>
      <c r="J126" s="58">
        <v>1</v>
      </c>
      <c r="K126" s="59">
        <v>2</v>
      </c>
      <c r="L126" s="58">
        <v>1</v>
      </c>
      <c r="M126" s="59">
        <v>2</v>
      </c>
      <c r="N126" s="58">
        <v>1</v>
      </c>
      <c r="O126" s="80">
        <v>42</v>
      </c>
      <c r="P126" s="132">
        <v>1.9297036526533424</v>
      </c>
      <c r="Q126" s="55" t="s">
        <v>49</v>
      </c>
      <c r="R126" s="56">
        <v>4.5</v>
      </c>
      <c r="S126" s="60">
        <v>68.850000000000009</v>
      </c>
      <c r="T126" s="56">
        <v>422</v>
      </c>
      <c r="U126" s="137">
        <f t="shared" si="3"/>
        <v>59.542447770891734</v>
      </c>
      <c r="V126" s="56">
        <v>4969</v>
      </c>
      <c r="W126" s="142">
        <v>117.47222412046273</v>
      </c>
    </row>
    <row r="127" spans="1:23" ht="13.15" customHeight="1">
      <c r="A127" s="54" t="s">
        <v>27</v>
      </c>
      <c r="B127" s="55">
        <v>23</v>
      </c>
      <c r="C127" s="56" t="s">
        <v>9</v>
      </c>
      <c r="D127" s="55" t="s">
        <v>13</v>
      </c>
      <c r="E127" s="57">
        <v>162</v>
      </c>
      <c r="F127" s="68">
        <v>100</v>
      </c>
      <c r="G127" s="59">
        <v>2</v>
      </c>
      <c r="H127" s="58">
        <v>1</v>
      </c>
      <c r="I127" s="59">
        <v>2</v>
      </c>
      <c r="J127" s="58">
        <v>1</v>
      </c>
      <c r="K127" s="59">
        <v>2</v>
      </c>
      <c r="L127" s="58">
        <v>1</v>
      </c>
      <c r="M127" s="59">
        <v>2</v>
      </c>
      <c r="N127" s="58">
        <v>1</v>
      </c>
      <c r="O127" s="80">
        <v>42</v>
      </c>
      <c r="P127" s="132">
        <v>1.9297036526533424</v>
      </c>
      <c r="Q127" s="55" t="s">
        <v>59</v>
      </c>
      <c r="R127" s="56">
        <v>4.5</v>
      </c>
      <c r="S127" s="60">
        <v>73.350000000000009</v>
      </c>
      <c r="T127" s="56">
        <v>426</v>
      </c>
      <c r="U127" s="137">
        <f t="shared" si="3"/>
        <v>60.106831162085022</v>
      </c>
      <c r="V127" s="56">
        <v>4538</v>
      </c>
      <c r="W127" s="142">
        <v>98.758062045089048</v>
      </c>
    </row>
    <row r="128" spans="1:23" ht="13.15" customHeight="1">
      <c r="A128" s="54" t="s">
        <v>17</v>
      </c>
      <c r="B128" s="55">
        <v>7</v>
      </c>
      <c r="C128" s="56" t="s">
        <v>8</v>
      </c>
      <c r="D128" s="55" t="s">
        <v>15</v>
      </c>
      <c r="E128" s="57">
        <v>13</v>
      </c>
      <c r="F128" s="68">
        <v>90</v>
      </c>
      <c r="G128" s="59">
        <v>8</v>
      </c>
      <c r="H128" s="58">
        <v>1</v>
      </c>
      <c r="I128" s="59">
        <v>8</v>
      </c>
      <c r="J128" s="58">
        <v>5</v>
      </c>
      <c r="K128" s="59">
        <v>8</v>
      </c>
      <c r="L128" s="58">
        <v>30</v>
      </c>
      <c r="M128" s="59" t="s">
        <v>40</v>
      </c>
      <c r="N128" s="58">
        <v>20</v>
      </c>
      <c r="O128" s="80">
        <v>541.5</v>
      </c>
      <c r="P128" s="132">
        <v>24.879393521709169</v>
      </c>
      <c r="Q128" s="55" t="s">
        <v>46</v>
      </c>
      <c r="R128" s="56">
        <v>4.5</v>
      </c>
      <c r="S128" s="60">
        <v>69.75</v>
      </c>
      <c r="T128" s="56">
        <v>418</v>
      </c>
      <c r="U128" s="137">
        <f t="shared" si="3"/>
        <v>58.978064379698445</v>
      </c>
      <c r="V128" s="56">
        <v>3604</v>
      </c>
      <c r="W128" s="142">
        <v>93.398427423925497</v>
      </c>
    </row>
    <row r="129" spans="1:23" ht="13.15" customHeight="1">
      <c r="A129" s="54" t="s">
        <v>17</v>
      </c>
      <c r="B129" s="55">
        <v>7</v>
      </c>
      <c r="C129" s="56" t="s">
        <v>8</v>
      </c>
      <c r="D129" s="55" t="s">
        <v>11</v>
      </c>
      <c r="E129" s="57">
        <v>84</v>
      </c>
      <c r="F129" s="68">
        <v>85</v>
      </c>
      <c r="G129" s="59">
        <v>2</v>
      </c>
      <c r="H129" s="58">
        <v>2</v>
      </c>
      <c r="I129" s="59">
        <v>3</v>
      </c>
      <c r="J129" s="58">
        <v>10</v>
      </c>
      <c r="K129" s="59">
        <v>8</v>
      </c>
      <c r="L129" s="58">
        <v>30</v>
      </c>
      <c r="M129" s="59">
        <v>8</v>
      </c>
      <c r="N129" s="58">
        <v>10</v>
      </c>
      <c r="O129" s="80">
        <v>588</v>
      </c>
      <c r="P129" s="132">
        <v>27.015851137146797</v>
      </c>
      <c r="Q129" s="55" t="s">
        <v>41</v>
      </c>
      <c r="R129" s="56">
        <v>4.5</v>
      </c>
      <c r="S129" s="60">
        <v>69.3</v>
      </c>
      <c r="T129" s="56">
        <v>425</v>
      </c>
      <c r="U129" s="137">
        <f t="shared" si="3"/>
        <v>59.965735314286697</v>
      </c>
      <c r="V129" s="56">
        <v>3331</v>
      </c>
      <c r="W129" s="142">
        <v>90.479736494901147</v>
      </c>
    </row>
    <row r="130" spans="1:23" ht="13.15" customHeight="1">
      <c r="A130" s="54" t="s">
        <v>17</v>
      </c>
      <c r="B130" s="55">
        <v>7</v>
      </c>
      <c r="C130" s="56" t="s">
        <v>8</v>
      </c>
      <c r="D130" s="55" t="s">
        <v>12</v>
      </c>
      <c r="E130" s="57">
        <v>108</v>
      </c>
      <c r="F130" s="68">
        <v>95</v>
      </c>
      <c r="G130" s="59">
        <v>2</v>
      </c>
      <c r="H130" s="58">
        <v>1</v>
      </c>
      <c r="I130" s="59">
        <v>5</v>
      </c>
      <c r="J130" s="58">
        <v>20</v>
      </c>
      <c r="K130" s="59">
        <v>8</v>
      </c>
      <c r="L130" s="58">
        <v>30</v>
      </c>
      <c r="M130" s="59">
        <v>8</v>
      </c>
      <c r="N130" s="58">
        <v>25</v>
      </c>
      <c r="O130" s="80">
        <v>811.5</v>
      </c>
      <c r="P130" s="132">
        <v>37.28463128876637</v>
      </c>
      <c r="Q130" s="55" t="s">
        <v>58</v>
      </c>
      <c r="R130" s="56">
        <v>4.5</v>
      </c>
      <c r="S130" s="60">
        <v>72.899999999999991</v>
      </c>
      <c r="T130" s="56">
        <v>428</v>
      </c>
      <c r="U130" s="137">
        <f t="shared" si="3"/>
        <v>60.389022857681667</v>
      </c>
      <c r="V130" s="56">
        <v>3563</v>
      </c>
      <c r="W130" s="142">
        <v>81.74076624997501</v>
      </c>
    </row>
    <row r="131" spans="1:23" ht="13.15" customHeight="1">
      <c r="A131" s="54" t="s">
        <v>17</v>
      </c>
      <c r="B131" s="55">
        <v>7</v>
      </c>
      <c r="C131" s="56" t="s">
        <v>8</v>
      </c>
      <c r="D131" s="55" t="s">
        <v>13</v>
      </c>
      <c r="E131" s="57">
        <v>149</v>
      </c>
      <c r="F131" s="68">
        <v>90</v>
      </c>
      <c r="G131" s="59">
        <v>2</v>
      </c>
      <c r="H131" s="58">
        <v>2</v>
      </c>
      <c r="I131" s="59">
        <v>8</v>
      </c>
      <c r="J131" s="58">
        <v>10</v>
      </c>
      <c r="K131" s="59">
        <v>8</v>
      </c>
      <c r="L131" s="58">
        <v>40</v>
      </c>
      <c r="M131" s="59">
        <v>8</v>
      </c>
      <c r="N131" s="58">
        <v>40</v>
      </c>
      <c r="O131" s="80">
        <v>843</v>
      </c>
      <c r="P131" s="132">
        <v>38.731909028256375</v>
      </c>
      <c r="Q131" s="55" t="s">
        <v>42</v>
      </c>
      <c r="R131" s="56">
        <v>4.5</v>
      </c>
      <c r="S131" s="60">
        <v>70.2</v>
      </c>
      <c r="T131" s="56">
        <v>419</v>
      </c>
      <c r="U131" s="137">
        <f t="shared" si="3"/>
        <v>59.119160227496771</v>
      </c>
      <c r="V131" s="56">
        <v>3248</v>
      </c>
      <c r="W131" s="142">
        <v>83.433442059232405</v>
      </c>
    </row>
    <row r="132" spans="1:23" ht="13.15" customHeight="1">
      <c r="A132" s="54" t="s">
        <v>17</v>
      </c>
      <c r="B132" s="55">
        <v>7</v>
      </c>
      <c r="C132" s="56" t="s">
        <v>9</v>
      </c>
      <c r="D132" s="55" t="s">
        <v>15</v>
      </c>
      <c r="E132" s="57">
        <v>14</v>
      </c>
      <c r="F132" s="68">
        <v>85</v>
      </c>
      <c r="G132" s="59">
        <v>2</v>
      </c>
      <c r="H132" s="58">
        <v>1</v>
      </c>
      <c r="I132" s="59">
        <v>2</v>
      </c>
      <c r="J132" s="58">
        <v>1</v>
      </c>
      <c r="K132" s="59">
        <v>2</v>
      </c>
      <c r="L132" s="58">
        <v>1</v>
      </c>
      <c r="M132" s="59">
        <v>2</v>
      </c>
      <c r="N132" s="58">
        <v>5</v>
      </c>
      <c r="O132" s="80">
        <v>60</v>
      </c>
      <c r="P132" s="132">
        <v>2.7567195037904892</v>
      </c>
      <c r="Q132" s="55" t="s">
        <v>50</v>
      </c>
      <c r="R132" s="56">
        <v>4.5</v>
      </c>
      <c r="S132" s="60">
        <v>71.100000000000009</v>
      </c>
      <c r="T132" s="56">
        <v>423</v>
      </c>
      <c r="U132" s="137">
        <f t="shared" si="3"/>
        <v>59.683543618690059</v>
      </c>
      <c r="V132" s="56">
        <v>4307</v>
      </c>
      <c r="W132" s="142">
        <v>114.56811370310255</v>
      </c>
    </row>
    <row r="133" spans="1:23" ht="13.15" customHeight="1">
      <c r="A133" s="54" t="s">
        <v>17</v>
      </c>
      <c r="B133" s="55">
        <v>7</v>
      </c>
      <c r="C133" s="56" t="s">
        <v>9</v>
      </c>
      <c r="D133" s="55" t="s">
        <v>11</v>
      </c>
      <c r="E133" s="57">
        <v>83</v>
      </c>
      <c r="F133" s="68">
        <v>95</v>
      </c>
      <c r="G133" s="59">
        <v>2</v>
      </c>
      <c r="H133" s="58">
        <v>1</v>
      </c>
      <c r="I133" s="59">
        <v>2</v>
      </c>
      <c r="J133" s="58">
        <v>1</v>
      </c>
      <c r="K133" s="59">
        <v>2</v>
      </c>
      <c r="L133" s="58">
        <v>1</v>
      </c>
      <c r="M133" s="59">
        <v>2</v>
      </c>
      <c r="N133" s="58">
        <v>1</v>
      </c>
      <c r="O133" s="80">
        <v>42</v>
      </c>
      <c r="P133" s="132">
        <v>1.9297036526533424</v>
      </c>
      <c r="Q133" s="55" t="s">
        <v>42</v>
      </c>
      <c r="R133" s="56">
        <v>4.5</v>
      </c>
      <c r="S133" s="60">
        <v>70.2</v>
      </c>
      <c r="T133" s="56">
        <v>432</v>
      </c>
      <c r="U133" s="137">
        <f t="shared" si="3"/>
        <v>60.953406248874948</v>
      </c>
      <c r="V133" s="56">
        <v>4528</v>
      </c>
      <c r="W133" s="142">
        <v>106.87588863384323</v>
      </c>
    </row>
    <row r="134" spans="1:23" ht="13.15" customHeight="1">
      <c r="A134" s="54" t="s">
        <v>17</v>
      </c>
      <c r="B134" s="55">
        <v>7</v>
      </c>
      <c r="C134" s="56" t="s">
        <v>9</v>
      </c>
      <c r="D134" s="55" t="s">
        <v>12</v>
      </c>
      <c r="E134" s="57">
        <v>107</v>
      </c>
      <c r="F134" s="68">
        <v>95</v>
      </c>
      <c r="G134" s="59">
        <v>2</v>
      </c>
      <c r="H134" s="58">
        <v>1</v>
      </c>
      <c r="I134" s="59">
        <v>2</v>
      </c>
      <c r="J134" s="58">
        <v>1</v>
      </c>
      <c r="K134" s="59">
        <v>2</v>
      </c>
      <c r="L134" s="58">
        <v>5</v>
      </c>
      <c r="M134" s="59">
        <v>2</v>
      </c>
      <c r="N134" s="58">
        <v>5</v>
      </c>
      <c r="O134" s="80">
        <v>108</v>
      </c>
      <c r="P134" s="132">
        <v>4.9620951068228809</v>
      </c>
      <c r="Q134" s="55" t="s">
        <v>55</v>
      </c>
      <c r="R134" s="56">
        <v>4.5</v>
      </c>
      <c r="S134" s="60">
        <v>72.45</v>
      </c>
      <c r="T134" s="56">
        <v>427</v>
      </c>
      <c r="U134" s="137">
        <f t="shared" si="3"/>
        <v>60.247927009883341</v>
      </c>
      <c r="V134" s="56">
        <v>4528</v>
      </c>
      <c r="W134" s="142">
        <v>104.76937010796054</v>
      </c>
    </row>
    <row r="135" spans="1:23" ht="13.15" customHeight="1">
      <c r="A135" s="54" t="s">
        <v>17</v>
      </c>
      <c r="B135" s="55">
        <v>7</v>
      </c>
      <c r="C135" s="56" t="s">
        <v>9</v>
      </c>
      <c r="D135" s="55" t="s">
        <v>13</v>
      </c>
      <c r="E135" s="57">
        <v>150</v>
      </c>
      <c r="F135" s="68">
        <v>95</v>
      </c>
      <c r="G135" s="59">
        <v>2</v>
      </c>
      <c r="H135" s="58">
        <v>5</v>
      </c>
      <c r="I135" s="59">
        <v>2</v>
      </c>
      <c r="J135" s="58">
        <v>1</v>
      </c>
      <c r="K135" s="59">
        <v>2</v>
      </c>
      <c r="L135" s="58">
        <v>1</v>
      </c>
      <c r="M135" s="59">
        <v>2</v>
      </c>
      <c r="N135" s="58">
        <v>1</v>
      </c>
      <c r="O135" s="80">
        <v>78</v>
      </c>
      <c r="P135" s="132">
        <v>3.5837353549276365</v>
      </c>
      <c r="Q135" s="55" t="s">
        <v>47</v>
      </c>
      <c r="R135" s="56">
        <v>4.5</v>
      </c>
      <c r="S135" s="60">
        <v>67.05</v>
      </c>
      <c r="T135" s="56">
        <v>418</v>
      </c>
      <c r="U135" s="137">
        <f t="shared" si="3"/>
        <v>58.978064379698445</v>
      </c>
      <c r="V135" s="56">
        <v>3423</v>
      </c>
      <c r="W135" s="142">
        <v>87.423062215414973</v>
      </c>
    </row>
    <row r="136" spans="1:23" ht="13.15" customHeight="1">
      <c r="A136" s="54" t="s">
        <v>36</v>
      </c>
      <c r="B136" s="55">
        <v>13</v>
      </c>
      <c r="C136" s="56" t="s">
        <v>8</v>
      </c>
      <c r="D136" s="55" t="s">
        <v>15</v>
      </c>
      <c r="E136" s="57">
        <v>25</v>
      </c>
      <c r="F136" s="68">
        <v>90</v>
      </c>
      <c r="G136" s="59">
        <v>2</v>
      </c>
      <c r="H136" s="58">
        <v>5</v>
      </c>
      <c r="I136" s="59">
        <v>2</v>
      </c>
      <c r="J136" s="58">
        <v>5</v>
      </c>
      <c r="K136" s="59">
        <v>3</v>
      </c>
      <c r="L136" s="58">
        <v>10</v>
      </c>
      <c r="M136" s="59">
        <v>2</v>
      </c>
      <c r="N136" s="58">
        <v>20</v>
      </c>
      <c r="O136" s="80">
        <v>337.5</v>
      </c>
      <c r="P136" s="132">
        <v>15.506547208821504</v>
      </c>
      <c r="Q136" s="55" t="s">
        <v>55</v>
      </c>
      <c r="R136" s="56">
        <v>4.5</v>
      </c>
      <c r="S136" s="60">
        <v>72.45</v>
      </c>
      <c r="T136" s="56">
        <v>405</v>
      </c>
      <c r="U136" s="137">
        <f t="shared" si="3"/>
        <v>57.143818358320267</v>
      </c>
      <c r="V136" s="56">
        <v>3338</v>
      </c>
      <c r="W136" s="142">
        <v>74.208086867522766</v>
      </c>
    </row>
    <row r="137" spans="1:23" ht="13.15" customHeight="1">
      <c r="A137" s="54" t="s">
        <v>36</v>
      </c>
      <c r="B137" s="55">
        <v>13</v>
      </c>
      <c r="C137" s="56" t="s">
        <v>8</v>
      </c>
      <c r="D137" s="55" t="s">
        <v>11</v>
      </c>
      <c r="E137" s="57">
        <v>69</v>
      </c>
      <c r="F137" s="68">
        <v>95</v>
      </c>
      <c r="G137" s="59">
        <v>2</v>
      </c>
      <c r="H137" s="58">
        <v>1</v>
      </c>
      <c r="I137" s="59">
        <v>3</v>
      </c>
      <c r="J137" s="58">
        <v>5</v>
      </c>
      <c r="K137" s="59">
        <v>5</v>
      </c>
      <c r="L137" s="58">
        <v>15</v>
      </c>
      <c r="M137" s="59">
        <v>3</v>
      </c>
      <c r="N137" s="58">
        <v>15</v>
      </c>
      <c r="O137" s="80">
        <v>339</v>
      </c>
      <c r="P137" s="132">
        <v>15.575465196416264</v>
      </c>
      <c r="Q137" s="55" t="s">
        <v>50</v>
      </c>
      <c r="R137" s="56">
        <v>4.5</v>
      </c>
      <c r="S137" s="60">
        <v>71.100000000000009</v>
      </c>
      <c r="T137" s="56">
        <v>406</v>
      </c>
      <c r="U137" s="137">
        <f t="shared" si="3"/>
        <v>57.284914206118586</v>
      </c>
      <c r="V137" s="56">
        <v>3624</v>
      </c>
      <c r="W137" s="142">
        <v>89.864204506479709</v>
      </c>
    </row>
    <row r="138" spans="1:23" ht="13.15" customHeight="1">
      <c r="A138" s="54" t="s">
        <v>36</v>
      </c>
      <c r="B138" s="55">
        <v>13</v>
      </c>
      <c r="C138" s="56" t="s">
        <v>8</v>
      </c>
      <c r="D138" s="55" t="s">
        <v>12</v>
      </c>
      <c r="E138" s="57">
        <v>124</v>
      </c>
      <c r="F138" s="68">
        <v>99</v>
      </c>
      <c r="G138" s="59">
        <v>2</v>
      </c>
      <c r="H138" s="58">
        <v>5</v>
      </c>
      <c r="I138" s="59">
        <v>3</v>
      </c>
      <c r="J138" s="58">
        <v>2</v>
      </c>
      <c r="K138" s="59">
        <v>3</v>
      </c>
      <c r="L138" s="58">
        <v>20</v>
      </c>
      <c r="M138" s="59">
        <v>2</v>
      </c>
      <c r="N138" s="58">
        <v>20</v>
      </c>
      <c r="O138" s="80">
        <v>408</v>
      </c>
      <c r="P138" s="132">
        <v>18.74569262577533</v>
      </c>
      <c r="Q138" s="55" t="s">
        <v>63</v>
      </c>
      <c r="R138" s="56">
        <v>4.5</v>
      </c>
      <c r="S138" s="60">
        <v>72</v>
      </c>
      <c r="T138" s="56">
        <v>410</v>
      </c>
      <c r="U138" s="137">
        <f t="shared" si="3"/>
        <v>57.849297597311875</v>
      </c>
      <c r="V138" s="56">
        <v>4416</v>
      </c>
      <c r="W138" s="142">
        <v>102.75318721571578</v>
      </c>
    </row>
    <row r="139" spans="1:23" ht="13.15" customHeight="1">
      <c r="A139" s="54" t="s">
        <v>36</v>
      </c>
      <c r="B139" s="55">
        <v>13</v>
      </c>
      <c r="C139" s="56" t="s">
        <v>8</v>
      </c>
      <c r="D139" s="55" t="s">
        <v>13</v>
      </c>
      <c r="E139" s="57">
        <v>153</v>
      </c>
      <c r="F139" s="68">
        <v>98</v>
      </c>
      <c r="G139" s="59">
        <v>2</v>
      </c>
      <c r="H139" s="58">
        <v>1</v>
      </c>
      <c r="I139" s="59">
        <v>3</v>
      </c>
      <c r="J139" s="58">
        <v>2</v>
      </c>
      <c r="K139" s="59">
        <v>3</v>
      </c>
      <c r="L139" s="58">
        <v>15</v>
      </c>
      <c r="M139" s="59">
        <v>2</v>
      </c>
      <c r="N139" s="58">
        <v>15</v>
      </c>
      <c r="O139" s="80">
        <v>289.5</v>
      </c>
      <c r="P139" s="132">
        <v>13.301171605789111</v>
      </c>
      <c r="Q139" s="55" t="s">
        <v>51</v>
      </c>
      <c r="R139" s="56">
        <v>4.5</v>
      </c>
      <c r="S139" s="60">
        <v>71.55</v>
      </c>
      <c r="T139" s="56">
        <v>411</v>
      </c>
      <c r="U139" s="137">
        <f t="shared" si="3"/>
        <v>57.990393445110193</v>
      </c>
      <c r="V139" s="56">
        <v>3329</v>
      </c>
      <c r="W139" s="142">
        <v>78.551420717046142</v>
      </c>
    </row>
    <row r="140" spans="1:23" ht="13.15" customHeight="1">
      <c r="A140" s="54" t="s">
        <v>36</v>
      </c>
      <c r="B140" s="55">
        <v>13</v>
      </c>
      <c r="C140" s="56" t="s">
        <v>9</v>
      </c>
      <c r="D140" s="55" t="s">
        <v>15</v>
      </c>
      <c r="E140" s="57">
        <v>26</v>
      </c>
      <c r="F140" s="68">
        <v>98</v>
      </c>
      <c r="G140" s="59">
        <v>2</v>
      </c>
      <c r="H140" s="58">
        <v>5</v>
      </c>
      <c r="I140" s="59">
        <v>2</v>
      </c>
      <c r="J140" s="58">
        <v>1</v>
      </c>
      <c r="K140" s="59">
        <v>2</v>
      </c>
      <c r="L140" s="58">
        <v>2</v>
      </c>
      <c r="M140" s="59">
        <v>2</v>
      </c>
      <c r="N140" s="58">
        <v>5</v>
      </c>
      <c r="O140" s="80">
        <v>108</v>
      </c>
      <c r="P140" s="132">
        <v>4.9620951068228809</v>
      </c>
      <c r="Q140" s="55" t="s">
        <v>56</v>
      </c>
      <c r="R140" s="56">
        <v>4.5</v>
      </c>
      <c r="S140" s="60">
        <v>64.350000000000009</v>
      </c>
      <c r="T140" s="56">
        <v>409</v>
      </c>
      <c r="U140" s="137">
        <f t="shared" si="3"/>
        <v>57.708201749513556</v>
      </c>
      <c r="V140" s="56">
        <v>3121</v>
      </c>
      <c r="W140" s="142">
        <v>82.283663322819109</v>
      </c>
    </row>
    <row r="141" spans="1:23" ht="13.15" customHeight="1">
      <c r="A141" s="54" t="s">
        <v>36</v>
      </c>
      <c r="B141" s="55">
        <v>13</v>
      </c>
      <c r="C141" s="56" t="s">
        <v>9</v>
      </c>
      <c r="D141" s="55" t="s">
        <v>11</v>
      </c>
      <c r="E141" s="57">
        <v>70</v>
      </c>
      <c r="F141" s="68">
        <v>98</v>
      </c>
      <c r="G141" s="59">
        <v>2</v>
      </c>
      <c r="H141" s="58">
        <v>2</v>
      </c>
      <c r="I141" s="59">
        <v>2</v>
      </c>
      <c r="J141" s="58">
        <v>1</v>
      </c>
      <c r="K141" s="59">
        <v>2</v>
      </c>
      <c r="L141" s="58">
        <v>2</v>
      </c>
      <c r="M141" s="59">
        <v>2</v>
      </c>
      <c r="N141" s="58">
        <v>5</v>
      </c>
      <c r="O141" s="80">
        <v>81</v>
      </c>
      <c r="P141" s="132">
        <v>3.7215713301171607</v>
      </c>
      <c r="Q141" s="55" t="s">
        <v>55</v>
      </c>
      <c r="R141" s="56">
        <v>4.5</v>
      </c>
      <c r="S141" s="60">
        <v>72.45</v>
      </c>
      <c r="T141" s="56">
        <v>414</v>
      </c>
      <c r="U141" s="137">
        <f t="shared" si="3"/>
        <v>58.413680988505163</v>
      </c>
      <c r="V141" s="56">
        <v>4149</v>
      </c>
      <c r="W141" s="142">
        <v>95.983462594568934</v>
      </c>
    </row>
    <row r="142" spans="1:23" ht="13.15" customHeight="1">
      <c r="A142" s="54" t="s">
        <v>36</v>
      </c>
      <c r="B142" s="55">
        <v>13</v>
      </c>
      <c r="C142" s="56" t="s">
        <v>9</v>
      </c>
      <c r="D142" s="55" t="s">
        <v>12</v>
      </c>
      <c r="E142" s="57">
        <v>123</v>
      </c>
      <c r="F142" s="68">
        <v>99</v>
      </c>
      <c r="G142" s="59">
        <v>2</v>
      </c>
      <c r="H142" s="58">
        <v>5</v>
      </c>
      <c r="I142" s="59">
        <v>2</v>
      </c>
      <c r="J142" s="58">
        <v>1</v>
      </c>
      <c r="K142" s="59">
        <v>2</v>
      </c>
      <c r="L142" s="58">
        <v>5</v>
      </c>
      <c r="M142" s="59">
        <v>2</v>
      </c>
      <c r="N142" s="58">
        <v>5</v>
      </c>
      <c r="O142" s="80">
        <v>144</v>
      </c>
      <c r="P142" s="132">
        <v>6.6161268090971737</v>
      </c>
      <c r="Q142" s="55" t="s">
        <v>41</v>
      </c>
      <c r="R142" s="56">
        <v>4.5</v>
      </c>
      <c r="S142" s="60">
        <v>69.3</v>
      </c>
      <c r="T142" s="56">
        <v>414</v>
      </c>
      <c r="U142" s="137">
        <f t="shared" si="3"/>
        <v>58.413680988505163</v>
      </c>
      <c r="V142" s="56">
        <v>4522</v>
      </c>
      <c r="W142" s="142">
        <v>108.26287912980817</v>
      </c>
    </row>
    <row r="143" spans="1:23" ht="13.15" customHeight="1">
      <c r="A143" s="54" t="s">
        <v>36</v>
      </c>
      <c r="B143" s="55">
        <v>13</v>
      </c>
      <c r="C143" s="56" t="s">
        <v>9</v>
      </c>
      <c r="D143" s="55" t="s">
        <v>13</v>
      </c>
      <c r="E143" s="57">
        <v>154</v>
      </c>
      <c r="F143" s="68">
        <v>99</v>
      </c>
      <c r="G143" s="59">
        <v>2</v>
      </c>
      <c r="H143" s="58">
        <v>1</v>
      </c>
      <c r="I143" s="59">
        <v>2</v>
      </c>
      <c r="J143" s="58">
        <v>1</v>
      </c>
      <c r="K143" s="59">
        <v>2</v>
      </c>
      <c r="L143" s="58">
        <v>5</v>
      </c>
      <c r="M143" s="59">
        <v>2</v>
      </c>
      <c r="N143" s="58">
        <v>5</v>
      </c>
      <c r="O143" s="80">
        <v>108</v>
      </c>
      <c r="P143" s="132">
        <v>4.9620951068228809</v>
      </c>
      <c r="Q143" s="55" t="s">
        <v>41</v>
      </c>
      <c r="R143" s="56">
        <v>4.5</v>
      </c>
      <c r="S143" s="60">
        <v>69.3</v>
      </c>
      <c r="T143" s="56">
        <v>406</v>
      </c>
      <c r="U143" s="137">
        <f t="shared" si="3"/>
        <v>57.284914206118586</v>
      </c>
      <c r="V143" s="56">
        <v>3420</v>
      </c>
      <c r="W143" s="142">
        <v>83.492877351836995</v>
      </c>
    </row>
    <row r="144" spans="1:23" ht="13.15" customHeight="1">
      <c r="A144" s="54" t="s">
        <v>26</v>
      </c>
      <c r="B144" s="55">
        <v>22</v>
      </c>
      <c r="C144" s="56" t="s">
        <v>8</v>
      </c>
      <c r="D144" s="55" t="s">
        <v>15</v>
      </c>
      <c r="E144" s="57">
        <v>44</v>
      </c>
      <c r="F144" s="68">
        <v>90</v>
      </c>
      <c r="G144" s="59">
        <v>2</v>
      </c>
      <c r="H144" s="58">
        <v>2</v>
      </c>
      <c r="I144" s="59">
        <v>2</v>
      </c>
      <c r="J144" s="58">
        <v>2</v>
      </c>
      <c r="K144" s="59">
        <v>5</v>
      </c>
      <c r="L144" s="58">
        <v>20</v>
      </c>
      <c r="M144" s="59">
        <v>2</v>
      </c>
      <c r="N144" s="58">
        <v>20</v>
      </c>
      <c r="O144" s="80">
        <v>381</v>
      </c>
      <c r="P144" s="132">
        <v>17.505168849069609</v>
      </c>
      <c r="Q144" s="55" t="s">
        <v>55</v>
      </c>
      <c r="R144" s="56">
        <v>4.5</v>
      </c>
      <c r="S144" s="60">
        <v>72.45</v>
      </c>
      <c r="T144" s="56">
        <v>431</v>
      </c>
      <c r="U144" s="137">
        <f t="shared" ref="U144:U175" si="4">(T144/453.59237)*64</f>
        <v>60.81231040107663</v>
      </c>
      <c r="V144" s="56">
        <v>2831</v>
      </c>
      <c r="W144" s="142">
        <v>68.501405878382499</v>
      </c>
    </row>
    <row r="145" spans="1:23" ht="13.15" customHeight="1">
      <c r="A145" s="54" t="s">
        <v>26</v>
      </c>
      <c r="B145" s="55">
        <v>22</v>
      </c>
      <c r="C145" s="56" t="s">
        <v>8</v>
      </c>
      <c r="D145" s="55" t="s">
        <v>11</v>
      </c>
      <c r="E145" s="57">
        <v>57</v>
      </c>
      <c r="F145" s="68">
        <v>95</v>
      </c>
      <c r="G145" s="59">
        <v>3</v>
      </c>
      <c r="H145" s="58">
        <v>5</v>
      </c>
      <c r="I145" s="59">
        <v>3</v>
      </c>
      <c r="J145" s="58">
        <v>2</v>
      </c>
      <c r="K145" s="59">
        <v>5</v>
      </c>
      <c r="L145" s="58">
        <v>25</v>
      </c>
      <c r="M145" s="59">
        <v>3</v>
      </c>
      <c r="N145" s="58">
        <v>20</v>
      </c>
      <c r="O145" s="80">
        <v>468</v>
      </c>
      <c r="P145" s="132">
        <v>21.502412129565819</v>
      </c>
      <c r="Q145" s="55" t="s">
        <v>50</v>
      </c>
      <c r="R145" s="56">
        <v>4.5</v>
      </c>
      <c r="S145" s="60">
        <v>71.100000000000009</v>
      </c>
      <c r="T145" s="56">
        <v>433</v>
      </c>
      <c r="U145" s="137">
        <f t="shared" si="4"/>
        <v>61.094502096673274</v>
      </c>
      <c r="V145" s="56">
        <v>3009</v>
      </c>
      <c r="W145" s="142">
        <v>69.961460988941411</v>
      </c>
    </row>
    <row r="146" spans="1:23" ht="13.15" customHeight="1">
      <c r="A146" s="54" t="s">
        <v>26</v>
      </c>
      <c r="B146" s="55">
        <v>22</v>
      </c>
      <c r="C146" s="56" t="s">
        <v>8</v>
      </c>
      <c r="D146" s="55" t="s">
        <v>12</v>
      </c>
      <c r="E146" s="57">
        <v>144</v>
      </c>
      <c r="F146" s="68">
        <v>98</v>
      </c>
      <c r="G146" s="59">
        <v>2</v>
      </c>
      <c r="H146" s="58">
        <v>1</v>
      </c>
      <c r="I146" s="59">
        <v>2</v>
      </c>
      <c r="J146" s="58">
        <v>2</v>
      </c>
      <c r="K146" s="59">
        <v>5</v>
      </c>
      <c r="L146" s="58">
        <v>20</v>
      </c>
      <c r="M146" s="59">
        <v>2</v>
      </c>
      <c r="N146" s="58">
        <v>20</v>
      </c>
      <c r="O146" s="80">
        <v>372</v>
      </c>
      <c r="P146" s="132">
        <v>17.091660923501035</v>
      </c>
      <c r="Q146" s="55" t="s">
        <v>49</v>
      </c>
      <c r="R146" s="56">
        <v>4.5</v>
      </c>
      <c r="S146" s="60">
        <v>68.850000000000009</v>
      </c>
      <c r="T146" s="56">
        <v>439</v>
      </c>
      <c r="U146" s="137">
        <f t="shared" si="4"/>
        <v>61.9410771834632</v>
      </c>
      <c r="V146" s="56">
        <v>3086</v>
      </c>
      <c r="W146" s="142">
        <v>70.846624983662949</v>
      </c>
    </row>
    <row r="147" spans="1:23" ht="13.15" customHeight="1">
      <c r="A147" s="54" t="s">
        <v>26</v>
      </c>
      <c r="B147" s="55">
        <v>22</v>
      </c>
      <c r="C147" s="56" t="s">
        <v>8</v>
      </c>
      <c r="D147" s="55" t="s">
        <v>13</v>
      </c>
      <c r="E147" s="57">
        <v>160</v>
      </c>
      <c r="F147" s="68">
        <v>98</v>
      </c>
      <c r="G147" s="59">
        <v>2</v>
      </c>
      <c r="H147" s="58">
        <v>1</v>
      </c>
      <c r="I147" s="59">
        <v>2</v>
      </c>
      <c r="J147" s="58">
        <v>2</v>
      </c>
      <c r="K147" s="59">
        <v>5</v>
      </c>
      <c r="L147" s="58">
        <v>20</v>
      </c>
      <c r="M147" s="59">
        <v>3</v>
      </c>
      <c r="N147" s="58">
        <v>20</v>
      </c>
      <c r="O147" s="80">
        <v>372</v>
      </c>
      <c r="P147" s="132">
        <v>17.091660923501035</v>
      </c>
      <c r="Q147" s="55" t="s">
        <v>50</v>
      </c>
      <c r="R147" s="56">
        <v>4.5</v>
      </c>
      <c r="S147" s="60">
        <v>71.100000000000009</v>
      </c>
      <c r="T147" s="56">
        <v>435</v>
      </c>
      <c r="U147" s="137">
        <f t="shared" si="4"/>
        <v>61.376693792269919</v>
      </c>
      <c r="V147" s="56">
        <v>3168</v>
      </c>
      <c r="W147" s="142">
        <v>71.075189183932864</v>
      </c>
    </row>
    <row r="148" spans="1:23" ht="13.15" customHeight="1">
      <c r="A148" s="54" t="s">
        <v>26</v>
      </c>
      <c r="B148" s="55">
        <v>22</v>
      </c>
      <c r="C148" s="56" t="s">
        <v>9</v>
      </c>
      <c r="D148" s="55" t="s">
        <v>15</v>
      </c>
      <c r="E148" s="57">
        <v>43</v>
      </c>
      <c r="F148" s="68">
        <v>97</v>
      </c>
      <c r="G148" s="59">
        <v>2</v>
      </c>
      <c r="H148" s="58">
        <v>2</v>
      </c>
      <c r="I148" s="59">
        <v>2</v>
      </c>
      <c r="J148" s="58">
        <v>1</v>
      </c>
      <c r="K148" s="59">
        <v>2</v>
      </c>
      <c r="L148" s="58">
        <v>1</v>
      </c>
      <c r="M148" s="59">
        <v>2</v>
      </c>
      <c r="N148" s="58">
        <v>1</v>
      </c>
      <c r="O148" s="80">
        <v>51</v>
      </c>
      <c r="P148" s="132">
        <v>2.3432115782219163</v>
      </c>
      <c r="Q148" s="55" t="s">
        <v>49</v>
      </c>
      <c r="R148" s="56">
        <v>4.5</v>
      </c>
      <c r="S148" s="60">
        <v>68.850000000000009</v>
      </c>
      <c r="T148" s="56">
        <v>437</v>
      </c>
      <c r="U148" s="137">
        <f t="shared" si="4"/>
        <v>61.658885487866563</v>
      </c>
      <c r="V148" s="56">
        <v>3377</v>
      </c>
      <c r="W148" s="142">
        <v>78.684960222970943</v>
      </c>
    </row>
    <row r="149" spans="1:23" ht="13.15" customHeight="1">
      <c r="A149" s="54" t="s">
        <v>26</v>
      </c>
      <c r="B149" s="55">
        <v>22</v>
      </c>
      <c r="C149" s="56" t="s">
        <v>9</v>
      </c>
      <c r="D149" s="55" t="s">
        <v>11</v>
      </c>
      <c r="E149" s="57">
        <v>58</v>
      </c>
      <c r="F149" s="68">
        <v>95</v>
      </c>
      <c r="G149" s="59">
        <v>2</v>
      </c>
      <c r="H149" s="58">
        <v>5</v>
      </c>
      <c r="I149" s="59">
        <v>2</v>
      </c>
      <c r="J149" s="58">
        <v>1</v>
      </c>
      <c r="K149" s="59">
        <v>2</v>
      </c>
      <c r="L149" s="58">
        <v>1</v>
      </c>
      <c r="M149" s="59">
        <v>2</v>
      </c>
      <c r="N149" s="58">
        <v>1</v>
      </c>
      <c r="O149" s="80">
        <v>78</v>
      </c>
      <c r="P149" s="132">
        <v>3.5837353549276365</v>
      </c>
      <c r="Q149" s="55" t="s">
        <v>62</v>
      </c>
      <c r="R149" s="56">
        <v>4.5</v>
      </c>
      <c r="S149" s="60">
        <v>67.5</v>
      </c>
      <c r="T149" s="56">
        <v>441</v>
      </c>
      <c r="U149" s="137">
        <f t="shared" si="4"/>
        <v>62.223268879059844</v>
      </c>
      <c r="V149" s="56">
        <v>3176</v>
      </c>
      <c r="W149" s="142">
        <v>76.37167416019247</v>
      </c>
    </row>
    <row r="150" spans="1:23" ht="13.15" customHeight="1">
      <c r="A150" s="54" t="s">
        <v>26</v>
      </c>
      <c r="B150" s="55">
        <v>22</v>
      </c>
      <c r="C150" s="56" t="s">
        <v>9</v>
      </c>
      <c r="D150" s="55" t="s">
        <v>12</v>
      </c>
      <c r="E150" s="57">
        <v>143</v>
      </c>
      <c r="F150" s="68">
        <v>99</v>
      </c>
      <c r="G150" s="59">
        <v>2</v>
      </c>
      <c r="H150" s="58">
        <v>1</v>
      </c>
      <c r="I150" s="59">
        <v>2</v>
      </c>
      <c r="J150" s="58">
        <v>1</v>
      </c>
      <c r="K150" s="59">
        <v>2</v>
      </c>
      <c r="L150" s="58">
        <v>1</v>
      </c>
      <c r="M150" s="59">
        <v>2</v>
      </c>
      <c r="N150" s="58">
        <v>1</v>
      </c>
      <c r="O150" s="80">
        <v>42</v>
      </c>
      <c r="P150" s="132">
        <v>1.9297036526533424</v>
      </c>
      <c r="Q150" s="55" t="s">
        <v>46</v>
      </c>
      <c r="R150" s="56">
        <v>4.5</v>
      </c>
      <c r="S150" s="60">
        <v>69.75</v>
      </c>
      <c r="T150" s="56">
        <v>439</v>
      </c>
      <c r="U150" s="137">
        <f t="shared" si="4"/>
        <v>61.9410771834632</v>
      </c>
      <c r="V150" s="56">
        <v>3840</v>
      </c>
      <c r="W150" s="142">
        <v>86.140042636119389</v>
      </c>
    </row>
    <row r="151" spans="1:23" ht="13.15" customHeight="1">
      <c r="A151" s="54" t="s">
        <v>26</v>
      </c>
      <c r="B151" s="55">
        <v>22</v>
      </c>
      <c r="C151" s="56" t="s">
        <v>9</v>
      </c>
      <c r="D151" s="55" t="s">
        <v>13</v>
      </c>
      <c r="E151" s="57">
        <v>159</v>
      </c>
      <c r="F151" s="68">
        <v>95</v>
      </c>
      <c r="G151" s="59">
        <v>2</v>
      </c>
      <c r="H151" s="58">
        <v>1</v>
      </c>
      <c r="I151" s="59">
        <v>2</v>
      </c>
      <c r="J151" s="58">
        <v>1</v>
      </c>
      <c r="K151" s="59">
        <v>2</v>
      </c>
      <c r="L151" s="58">
        <v>1</v>
      </c>
      <c r="M151" s="59">
        <v>2</v>
      </c>
      <c r="N151" s="58">
        <v>5</v>
      </c>
      <c r="O151" s="80">
        <v>60</v>
      </c>
      <c r="P151" s="132">
        <v>2.7567195037904892</v>
      </c>
      <c r="Q151" s="55" t="s">
        <v>42</v>
      </c>
      <c r="R151" s="56">
        <v>4.5</v>
      </c>
      <c r="S151" s="60">
        <v>70.2</v>
      </c>
      <c r="T151" s="56">
        <v>434</v>
      </c>
      <c r="U151" s="137">
        <f t="shared" si="4"/>
        <v>61.235597944471593</v>
      </c>
      <c r="V151" s="56">
        <v>2789</v>
      </c>
      <c r="W151" s="142">
        <v>65.526331127927392</v>
      </c>
    </row>
    <row r="152" spans="1:23" ht="13.15" customHeight="1">
      <c r="A152" s="54" t="s">
        <v>25</v>
      </c>
      <c r="B152" s="55">
        <v>20</v>
      </c>
      <c r="C152" s="56" t="s">
        <v>8</v>
      </c>
      <c r="D152" s="55" t="s">
        <v>15</v>
      </c>
      <c r="E152" s="57">
        <v>40</v>
      </c>
      <c r="F152" s="68">
        <v>99</v>
      </c>
      <c r="G152" s="59">
        <v>8</v>
      </c>
      <c r="H152" s="58">
        <v>1</v>
      </c>
      <c r="I152" s="59">
        <v>2</v>
      </c>
      <c r="J152" s="58">
        <v>2</v>
      </c>
      <c r="K152" s="59">
        <v>8</v>
      </c>
      <c r="L152" s="58">
        <v>60</v>
      </c>
      <c r="M152" s="59">
        <v>8</v>
      </c>
      <c r="N152" s="58">
        <v>90</v>
      </c>
      <c r="O152" s="80">
        <v>1167</v>
      </c>
      <c r="P152" s="132">
        <v>53.618194348725012</v>
      </c>
      <c r="Q152" s="55" t="s">
        <v>59</v>
      </c>
      <c r="R152" s="56">
        <v>4.5</v>
      </c>
      <c r="S152" s="60">
        <v>73.350000000000009</v>
      </c>
      <c r="T152" s="56">
        <v>419</v>
      </c>
      <c r="U152" s="137">
        <f t="shared" si="4"/>
        <v>59.119160227496771</v>
      </c>
      <c r="V152" s="56">
        <v>1889</v>
      </c>
      <c r="W152" s="142">
        <v>42.218267468354703</v>
      </c>
    </row>
    <row r="153" spans="1:23" ht="13.15" customHeight="1">
      <c r="A153" s="54" t="s">
        <v>25</v>
      </c>
      <c r="B153" s="55">
        <v>20</v>
      </c>
      <c r="C153" s="56" t="s">
        <v>8</v>
      </c>
      <c r="D153" s="55" t="s">
        <v>11</v>
      </c>
      <c r="E153" s="57">
        <v>93</v>
      </c>
      <c r="F153" s="68">
        <v>98</v>
      </c>
      <c r="G153" s="59">
        <v>8</v>
      </c>
      <c r="H153" s="58">
        <v>1</v>
      </c>
      <c r="I153" s="59">
        <v>5</v>
      </c>
      <c r="J153" s="58">
        <v>5</v>
      </c>
      <c r="K153" s="59">
        <v>8</v>
      </c>
      <c r="L153" s="58">
        <v>80</v>
      </c>
      <c r="M153" s="59">
        <v>8</v>
      </c>
      <c r="N153" s="58">
        <v>100</v>
      </c>
      <c r="O153" s="80">
        <v>1501.5</v>
      </c>
      <c r="P153" s="132">
        <v>68.986905582356997</v>
      </c>
      <c r="Q153" s="55" t="s">
        <v>41</v>
      </c>
      <c r="R153" s="56">
        <v>4.5</v>
      </c>
      <c r="S153" s="60">
        <v>69.3</v>
      </c>
      <c r="T153" s="56">
        <v>421</v>
      </c>
      <c r="U153" s="137">
        <f t="shared" si="4"/>
        <v>59.401351923093415</v>
      </c>
      <c r="V153" s="56">
        <v>3151</v>
      </c>
      <c r="W153" s="142">
        <v>74.941914198979006</v>
      </c>
    </row>
    <row r="154" spans="1:23" ht="13.15" customHeight="1">
      <c r="A154" s="54" t="s">
        <v>25</v>
      </c>
      <c r="B154" s="55">
        <v>20</v>
      </c>
      <c r="C154" s="56" t="s">
        <v>8</v>
      </c>
      <c r="D154" s="55" t="s">
        <v>12</v>
      </c>
      <c r="E154" s="57">
        <v>105</v>
      </c>
      <c r="F154" s="68">
        <v>99</v>
      </c>
      <c r="G154" s="59">
        <v>8</v>
      </c>
      <c r="H154" s="58">
        <v>1</v>
      </c>
      <c r="I154" s="59">
        <v>3</v>
      </c>
      <c r="J154" s="58">
        <v>1</v>
      </c>
      <c r="K154" s="59">
        <v>8</v>
      </c>
      <c r="L154" s="58">
        <v>80</v>
      </c>
      <c r="M154" s="59">
        <v>8</v>
      </c>
      <c r="N154" s="58">
        <v>90</v>
      </c>
      <c r="O154" s="80">
        <v>1390.5</v>
      </c>
      <c r="P154" s="132">
        <v>63.886974500344593</v>
      </c>
      <c r="Q154" s="55" t="s">
        <v>58</v>
      </c>
      <c r="R154" s="56">
        <v>4.5</v>
      </c>
      <c r="S154" s="60">
        <v>72.899999999999991</v>
      </c>
      <c r="T154" s="56">
        <v>421</v>
      </c>
      <c r="U154" s="137">
        <f t="shared" si="4"/>
        <v>59.401351923093415</v>
      </c>
      <c r="V154" s="56">
        <v>2788</v>
      </c>
      <c r="W154" s="142">
        <v>62.397291062132773</v>
      </c>
    </row>
    <row r="155" spans="1:23" ht="13.15" customHeight="1">
      <c r="A155" s="54" t="s">
        <v>25</v>
      </c>
      <c r="B155" s="55">
        <v>20</v>
      </c>
      <c r="C155" s="56" t="s">
        <v>8</v>
      </c>
      <c r="D155" s="55" t="s">
        <v>13</v>
      </c>
      <c r="E155" s="57">
        <v>169</v>
      </c>
      <c r="F155" s="68">
        <v>100</v>
      </c>
      <c r="G155" s="59">
        <v>8</v>
      </c>
      <c r="H155" s="58">
        <v>1</v>
      </c>
      <c r="I155" s="59">
        <v>3</v>
      </c>
      <c r="J155" s="58">
        <v>2</v>
      </c>
      <c r="K155" s="59">
        <v>8</v>
      </c>
      <c r="L155" s="58">
        <v>80</v>
      </c>
      <c r="M155" s="59">
        <v>8</v>
      </c>
      <c r="N155" s="58">
        <v>90</v>
      </c>
      <c r="O155" s="80">
        <v>1407</v>
      </c>
      <c r="P155" s="132">
        <v>64.645072363886982</v>
      </c>
      <c r="Q155" s="55" t="s">
        <v>63</v>
      </c>
      <c r="R155" s="56">
        <v>4.5</v>
      </c>
      <c r="S155" s="60">
        <v>72</v>
      </c>
      <c r="T155" s="56">
        <v>425</v>
      </c>
      <c r="U155" s="137">
        <f t="shared" si="4"/>
        <v>59.965735314286697</v>
      </c>
      <c r="V155" s="56">
        <v>2959</v>
      </c>
      <c r="W155" s="142">
        <v>65.756898873748867</v>
      </c>
    </row>
    <row r="156" spans="1:23" ht="13.15" customHeight="1">
      <c r="A156" s="54" t="s">
        <v>25</v>
      </c>
      <c r="B156" s="55">
        <v>20</v>
      </c>
      <c r="C156" s="56" t="s">
        <v>9</v>
      </c>
      <c r="D156" s="55" t="s">
        <v>15</v>
      </c>
      <c r="E156" s="57">
        <v>39</v>
      </c>
      <c r="F156" s="68">
        <v>90</v>
      </c>
      <c r="G156" s="59">
        <v>8</v>
      </c>
      <c r="H156" s="58">
        <v>1</v>
      </c>
      <c r="I156" s="59">
        <v>2</v>
      </c>
      <c r="J156" s="58">
        <v>1</v>
      </c>
      <c r="K156" s="59">
        <v>2</v>
      </c>
      <c r="L156" s="58">
        <v>2</v>
      </c>
      <c r="M156" s="59">
        <v>2</v>
      </c>
      <c r="N156" s="58">
        <v>2</v>
      </c>
      <c r="O156" s="80">
        <v>58.5</v>
      </c>
      <c r="P156" s="132">
        <v>2.6878015161957274</v>
      </c>
      <c r="Q156" s="55" t="s">
        <v>42</v>
      </c>
      <c r="R156" s="56">
        <v>4.5</v>
      </c>
      <c r="S156" s="60">
        <v>70.2</v>
      </c>
      <c r="T156" s="56">
        <v>425</v>
      </c>
      <c r="U156" s="137">
        <f t="shared" si="4"/>
        <v>59.965735314286697</v>
      </c>
      <c r="V156" s="56">
        <v>3100</v>
      </c>
      <c r="W156" s="142">
        <v>78.507460077323231</v>
      </c>
    </row>
    <row r="157" spans="1:23" ht="13.15" customHeight="1">
      <c r="A157" s="54" t="s">
        <v>25</v>
      </c>
      <c r="B157" s="55">
        <v>20</v>
      </c>
      <c r="C157" s="56" t="s">
        <v>9</v>
      </c>
      <c r="D157" s="55" t="s">
        <v>11</v>
      </c>
      <c r="E157" s="57">
        <v>94</v>
      </c>
      <c r="F157" s="68">
        <v>98</v>
      </c>
      <c r="G157" s="59">
        <v>8</v>
      </c>
      <c r="H157" s="58">
        <v>1</v>
      </c>
      <c r="I157" s="59">
        <v>2</v>
      </c>
      <c r="J157" s="58">
        <v>1</v>
      </c>
      <c r="K157" s="59">
        <v>2</v>
      </c>
      <c r="L157" s="58">
        <v>1</v>
      </c>
      <c r="M157" s="59">
        <v>2</v>
      </c>
      <c r="N157" s="58">
        <v>1</v>
      </c>
      <c r="O157" s="80">
        <v>42</v>
      </c>
      <c r="P157" s="132">
        <v>1.9297036526533424</v>
      </c>
      <c r="Q157" s="55" t="s">
        <v>59</v>
      </c>
      <c r="R157" s="56">
        <v>4.5</v>
      </c>
      <c r="S157" s="60">
        <v>73.350000000000009</v>
      </c>
      <c r="T157" s="56">
        <v>439</v>
      </c>
      <c r="U157" s="137">
        <f t="shared" si="4"/>
        <v>61.9410771834632</v>
      </c>
      <c r="V157" s="56">
        <v>4636</v>
      </c>
      <c r="W157" s="142">
        <v>99.901152391985988</v>
      </c>
    </row>
    <row r="158" spans="1:23" ht="13.15" customHeight="1">
      <c r="A158" s="54" t="s">
        <v>25</v>
      </c>
      <c r="B158" s="55">
        <v>20</v>
      </c>
      <c r="C158" s="56" t="s">
        <v>9</v>
      </c>
      <c r="D158" s="55" t="s">
        <v>12</v>
      </c>
      <c r="E158" s="57">
        <v>106</v>
      </c>
      <c r="F158" s="68">
        <v>99</v>
      </c>
      <c r="G158" s="59">
        <v>8</v>
      </c>
      <c r="H158" s="58">
        <v>1</v>
      </c>
      <c r="I158" s="59">
        <v>2</v>
      </c>
      <c r="J158" s="58">
        <v>1</v>
      </c>
      <c r="K158" s="59">
        <v>2</v>
      </c>
      <c r="L158" s="58">
        <v>1</v>
      </c>
      <c r="M158" s="59">
        <v>2</v>
      </c>
      <c r="N158" s="58">
        <v>1</v>
      </c>
      <c r="O158" s="80">
        <v>42</v>
      </c>
      <c r="P158" s="132">
        <v>1.9297036526533424</v>
      </c>
      <c r="Q158" s="55" t="s">
        <v>44</v>
      </c>
      <c r="R158" s="56">
        <v>4.5</v>
      </c>
      <c r="S158" s="60">
        <v>68.399999999999991</v>
      </c>
      <c r="T158" s="56">
        <v>433</v>
      </c>
      <c r="U158" s="137">
        <f t="shared" si="4"/>
        <v>61.094502096673274</v>
      </c>
      <c r="V158" s="56">
        <v>3742</v>
      </c>
      <c r="W158" s="142">
        <v>86.784541890443521</v>
      </c>
    </row>
    <row r="159" spans="1:23" ht="13.15" customHeight="1">
      <c r="A159" s="54" t="s">
        <v>25</v>
      </c>
      <c r="B159" s="55">
        <v>20</v>
      </c>
      <c r="C159" s="56" t="s">
        <v>9</v>
      </c>
      <c r="D159" s="55" t="s">
        <v>13</v>
      </c>
      <c r="E159" s="57">
        <v>170</v>
      </c>
      <c r="F159" s="68">
        <v>99</v>
      </c>
      <c r="G159" s="59">
        <v>8</v>
      </c>
      <c r="H159" s="58">
        <v>1</v>
      </c>
      <c r="I159" s="59">
        <v>2</v>
      </c>
      <c r="J159" s="58">
        <v>1</v>
      </c>
      <c r="K159" s="59">
        <v>2</v>
      </c>
      <c r="L159" s="58">
        <v>1</v>
      </c>
      <c r="M159" s="59">
        <v>2</v>
      </c>
      <c r="N159" s="58">
        <v>1</v>
      </c>
      <c r="O159" s="80">
        <v>42</v>
      </c>
      <c r="P159" s="132">
        <v>1.9297036526533424</v>
      </c>
      <c r="Q159" s="55" t="s">
        <v>41</v>
      </c>
      <c r="R159" s="56">
        <v>4.5</v>
      </c>
      <c r="S159" s="60">
        <v>69.3</v>
      </c>
      <c r="T159" s="56">
        <v>436</v>
      </c>
      <c r="U159" s="137">
        <f t="shared" si="4"/>
        <v>61.517789640068237</v>
      </c>
      <c r="V159" s="56">
        <v>3884</v>
      </c>
      <c r="W159" s="142">
        <v>88.296215105170035</v>
      </c>
    </row>
    <row r="160" spans="1:23" ht="13.15" customHeight="1">
      <c r="A160" s="54" t="s">
        <v>37</v>
      </c>
      <c r="B160" s="55">
        <v>18</v>
      </c>
      <c r="C160" s="56" t="s">
        <v>8</v>
      </c>
      <c r="D160" s="55" t="s">
        <v>15</v>
      </c>
      <c r="E160" s="57">
        <v>36</v>
      </c>
      <c r="F160" s="68">
        <v>90</v>
      </c>
      <c r="G160" s="59">
        <v>2</v>
      </c>
      <c r="H160" s="58">
        <v>5</v>
      </c>
      <c r="I160" s="59">
        <v>2</v>
      </c>
      <c r="J160" s="58">
        <v>2</v>
      </c>
      <c r="K160" s="59">
        <v>3</v>
      </c>
      <c r="L160" s="58">
        <v>5</v>
      </c>
      <c r="M160" s="59">
        <v>2</v>
      </c>
      <c r="N160" s="58">
        <v>15</v>
      </c>
      <c r="O160" s="80">
        <v>205.5</v>
      </c>
      <c r="P160" s="132">
        <v>9.4417643004824257</v>
      </c>
      <c r="Q160" s="55" t="s">
        <v>58</v>
      </c>
      <c r="R160" s="56">
        <v>4.5</v>
      </c>
      <c r="S160" s="60">
        <v>72.899999999999991</v>
      </c>
      <c r="T160" s="56">
        <v>431</v>
      </c>
      <c r="U160" s="137">
        <f t="shared" si="4"/>
        <v>60.81231040107663</v>
      </c>
      <c r="V160" s="56">
        <v>4196</v>
      </c>
      <c r="W160" s="142">
        <v>100.90343627121372</v>
      </c>
    </row>
    <row r="161" spans="1:23" ht="13.15" customHeight="1">
      <c r="A161" s="54" t="s">
        <v>37</v>
      </c>
      <c r="B161" s="55">
        <v>18</v>
      </c>
      <c r="C161" s="56" t="s">
        <v>8</v>
      </c>
      <c r="D161" s="55" t="s">
        <v>11</v>
      </c>
      <c r="E161" s="57">
        <v>49</v>
      </c>
      <c r="F161" s="68">
        <v>95</v>
      </c>
      <c r="G161" s="59">
        <v>2</v>
      </c>
      <c r="H161" s="58">
        <v>1</v>
      </c>
      <c r="I161" s="59">
        <v>2</v>
      </c>
      <c r="J161" s="58">
        <v>2</v>
      </c>
      <c r="K161" s="59">
        <v>3</v>
      </c>
      <c r="L161" s="58">
        <v>5</v>
      </c>
      <c r="M161" s="59">
        <v>2</v>
      </c>
      <c r="N161" s="58">
        <v>10</v>
      </c>
      <c r="O161" s="80">
        <v>147</v>
      </c>
      <c r="P161" s="132">
        <v>6.7539627842866992</v>
      </c>
      <c r="Q161" s="55" t="s">
        <v>53</v>
      </c>
      <c r="R161" s="56">
        <v>4.5</v>
      </c>
      <c r="S161" s="60">
        <v>73.8</v>
      </c>
      <c r="T161" s="56">
        <v>430</v>
      </c>
      <c r="U161" s="137">
        <f t="shared" si="4"/>
        <v>60.671214553278311</v>
      </c>
      <c r="V161" s="56">
        <v>4260</v>
      </c>
      <c r="W161" s="142">
        <v>96.090169887082411</v>
      </c>
    </row>
    <row r="162" spans="1:23" ht="13.15" customHeight="1">
      <c r="A162" s="54" t="s">
        <v>37</v>
      </c>
      <c r="B162" s="55">
        <v>18</v>
      </c>
      <c r="C162" s="56" t="s">
        <v>8</v>
      </c>
      <c r="D162" s="55" t="s">
        <v>12</v>
      </c>
      <c r="E162" s="57">
        <v>125</v>
      </c>
      <c r="F162" s="68">
        <v>99</v>
      </c>
      <c r="G162" s="59">
        <v>2</v>
      </c>
      <c r="H162" s="58">
        <v>1</v>
      </c>
      <c r="I162" s="59">
        <v>2</v>
      </c>
      <c r="J162" s="58">
        <v>2</v>
      </c>
      <c r="K162" s="59">
        <v>2</v>
      </c>
      <c r="L162" s="58">
        <v>2</v>
      </c>
      <c r="M162" s="59">
        <v>2</v>
      </c>
      <c r="N162" s="58">
        <v>5</v>
      </c>
      <c r="O162" s="80">
        <v>88.5</v>
      </c>
      <c r="P162" s="132">
        <v>4.0661612680909718</v>
      </c>
      <c r="Q162" s="55" t="s">
        <v>58</v>
      </c>
      <c r="R162" s="56">
        <v>4.5</v>
      </c>
      <c r="S162" s="60">
        <v>72.899999999999991</v>
      </c>
      <c r="T162" s="56">
        <v>426</v>
      </c>
      <c r="U162" s="137">
        <f t="shared" si="4"/>
        <v>60.106831162085022</v>
      </c>
      <c r="V162" s="56">
        <v>4986</v>
      </c>
      <c r="W162" s="142">
        <v>110.28024872884907</v>
      </c>
    </row>
    <row r="163" spans="1:23" ht="13.15" customHeight="1">
      <c r="A163" s="54" t="s">
        <v>37</v>
      </c>
      <c r="B163" s="55">
        <v>18</v>
      </c>
      <c r="C163" s="56" t="s">
        <v>8</v>
      </c>
      <c r="D163" s="55" t="s">
        <v>13</v>
      </c>
      <c r="E163" s="57">
        <v>172</v>
      </c>
      <c r="F163" s="68">
        <v>98</v>
      </c>
      <c r="G163" s="59">
        <v>2</v>
      </c>
      <c r="H163" s="58">
        <v>1</v>
      </c>
      <c r="I163" s="59">
        <v>2</v>
      </c>
      <c r="J163" s="58">
        <v>2</v>
      </c>
      <c r="K163" s="59">
        <v>3</v>
      </c>
      <c r="L163" s="58">
        <v>5</v>
      </c>
      <c r="M163" s="59">
        <v>2</v>
      </c>
      <c r="N163" s="58">
        <v>10</v>
      </c>
      <c r="O163" s="80">
        <v>147</v>
      </c>
      <c r="P163" s="132">
        <v>6.7539627842866992</v>
      </c>
      <c r="Q163" s="55" t="s">
        <v>44</v>
      </c>
      <c r="R163" s="56">
        <v>4.5</v>
      </c>
      <c r="S163" s="60">
        <v>68.399999999999991</v>
      </c>
      <c r="T163" s="56">
        <v>429</v>
      </c>
      <c r="U163" s="137">
        <f t="shared" si="4"/>
        <v>60.530118705479985</v>
      </c>
      <c r="V163" s="56">
        <v>4260</v>
      </c>
      <c r="W163" s="142">
        <v>100.7367451066352</v>
      </c>
    </row>
    <row r="164" spans="1:23" ht="13.15" customHeight="1">
      <c r="A164" s="54" t="s">
        <v>37</v>
      </c>
      <c r="B164" s="55">
        <v>18</v>
      </c>
      <c r="C164" s="56" t="s">
        <v>9</v>
      </c>
      <c r="D164" s="55" t="s">
        <v>15</v>
      </c>
      <c r="E164" s="57">
        <v>35</v>
      </c>
      <c r="F164" s="68">
        <v>80</v>
      </c>
      <c r="G164" s="59">
        <v>2</v>
      </c>
      <c r="H164" s="58">
        <v>1</v>
      </c>
      <c r="I164" s="59">
        <v>2</v>
      </c>
      <c r="J164" s="58">
        <v>1</v>
      </c>
      <c r="K164" s="59">
        <v>2</v>
      </c>
      <c r="L164" s="58">
        <v>1</v>
      </c>
      <c r="M164" s="59">
        <v>2</v>
      </c>
      <c r="N164" s="58">
        <v>1</v>
      </c>
      <c r="O164" s="80">
        <v>42</v>
      </c>
      <c r="P164" s="132">
        <v>1.9297036526533424</v>
      </c>
      <c r="Q164" s="55" t="s">
        <v>50</v>
      </c>
      <c r="R164" s="56">
        <v>4.5</v>
      </c>
      <c r="S164" s="60">
        <v>71.100000000000009</v>
      </c>
      <c r="T164" s="56">
        <v>436</v>
      </c>
      <c r="U164" s="137">
        <f t="shared" si="4"/>
        <v>61.517789640068237</v>
      </c>
      <c r="V164" s="56">
        <v>4595</v>
      </c>
      <c r="W164" s="142">
        <v>125.99613512577312</v>
      </c>
    </row>
    <row r="165" spans="1:23" ht="13.15" customHeight="1">
      <c r="A165" s="54" t="s">
        <v>37</v>
      </c>
      <c r="B165" s="55">
        <v>18</v>
      </c>
      <c r="C165" s="56" t="s">
        <v>9</v>
      </c>
      <c r="D165" s="55" t="s">
        <v>11</v>
      </c>
      <c r="E165" s="57">
        <v>50</v>
      </c>
      <c r="F165" s="68">
        <v>90</v>
      </c>
      <c r="G165" s="59">
        <v>2</v>
      </c>
      <c r="H165" s="58">
        <v>2</v>
      </c>
      <c r="I165" s="59">
        <v>2</v>
      </c>
      <c r="J165" s="58">
        <v>1</v>
      </c>
      <c r="K165" s="59">
        <v>2</v>
      </c>
      <c r="L165" s="58">
        <v>1</v>
      </c>
      <c r="M165" s="59">
        <v>2</v>
      </c>
      <c r="N165" s="58">
        <v>1</v>
      </c>
      <c r="O165" s="80">
        <v>51</v>
      </c>
      <c r="P165" s="132">
        <v>2.3432115782219163</v>
      </c>
      <c r="Q165" s="55" t="s">
        <v>57</v>
      </c>
      <c r="R165" s="56">
        <v>4.5</v>
      </c>
      <c r="S165" s="60">
        <v>67.95</v>
      </c>
      <c r="T165" s="56">
        <v>432</v>
      </c>
      <c r="U165" s="137">
        <f t="shared" si="4"/>
        <v>60.953406248874948</v>
      </c>
      <c r="V165" s="56">
        <v>4281</v>
      </c>
      <c r="W165" s="142">
        <v>110.19129709733137</v>
      </c>
    </row>
    <row r="166" spans="1:23" ht="13.15" customHeight="1">
      <c r="A166" s="54" t="s">
        <v>37</v>
      </c>
      <c r="B166" s="55">
        <v>18</v>
      </c>
      <c r="C166" s="56" t="s">
        <v>9</v>
      </c>
      <c r="D166" s="55" t="s">
        <v>12</v>
      </c>
      <c r="E166" s="57">
        <v>126</v>
      </c>
      <c r="F166" s="68">
        <v>98</v>
      </c>
      <c r="G166" s="59">
        <v>2</v>
      </c>
      <c r="H166" s="58">
        <v>1</v>
      </c>
      <c r="I166" s="59">
        <v>2</v>
      </c>
      <c r="J166" s="58">
        <v>1</v>
      </c>
      <c r="K166" s="59">
        <v>2</v>
      </c>
      <c r="L166" s="58">
        <v>1</v>
      </c>
      <c r="M166" s="59">
        <v>2</v>
      </c>
      <c r="N166" s="58">
        <v>1</v>
      </c>
      <c r="O166" s="80">
        <v>42</v>
      </c>
      <c r="P166" s="132">
        <v>1.9297036526533424</v>
      </c>
      <c r="Q166" s="55" t="s">
        <v>49</v>
      </c>
      <c r="R166" s="56">
        <v>4.5</v>
      </c>
      <c r="S166" s="60">
        <v>68.850000000000009</v>
      </c>
      <c r="T166" s="56">
        <v>428</v>
      </c>
      <c r="U166" s="137">
        <f t="shared" si="4"/>
        <v>60.389022857681667</v>
      </c>
      <c r="V166" s="56">
        <v>4686</v>
      </c>
      <c r="W166" s="142">
        <v>110.34337918277464</v>
      </c>
    </row>
    <row r="167" spans="1:23" ht="13.15" customHeight="1">
      <c r="A167" s="54" t="s">
        <v>37</v>
      </c>
      <c r="B167" s="55">
        <v>18</v>
      </c>
      <c r="C167" s="56" t="s">
        <v>9</v>
      </c>
      <c r="D167" s="55" t="s">
        <v>13</v>
      </c>
      <c r="E167" s="57">
        <v>171</v>
      </c>
      <c r="F167" s="68">
        <v>95</v>
      </c>
      <c r="G167" s="59">
        <v>2</v>
      </c>
      <c r="H167" s="58">
        <v>1</v>
      </c>
      <c r="I167" s="59">
        <v>2</v>
      </c>
      <c r="J167" s="58">
        <v>1</v>
      </c>
      <c r="K167" s="59">
        <v>2</v>
      </c>
      <c r="L167" s="58">
        <v>1</v>
      </c>
      <c r="M167" s="59">
        <v>2</v>
      </c>
      <c r="N167" s="58">
        <v>1</v>
      </c>
      <c r="O167" s="80">
        <v>42</v>
      </c>
      <c r="P167" s="132">
        <v>1.9297036526533424</v>
      </c>
      <c r="Q167" s="55" t="s">
        <v>55</v>
      </c>
      <c r="R167" s="56">
        <v>4.5</v>
      </c>
      <c r="S167" s="60">
        <v>72.45</v>
      </c>
      <c r="T167" s="56">
        <v>431</v>
      </c>
      <c r="U167" s="137">
        <f t="shared" si="4"/>
        <v>60.81231040107663</v>
      </c>
      <c r="V167" s="56">
        <v>4839</v>
      </c>
      <c r="W167" s="142">
        <v>110.92620154341732</v>
      </c>
    </row>
    <row r="168" spans="1:23" ht="13.15" customHeight="1">
      <c r="A168" s="54" t="s">
        <v>19</v>
      </c>
      <c r="B168" s="55">
        <v>15</v>
      </c>
      <c r="C168" s="56" t="s">
        <v>8</v>
      </c>
      <c r="D168" s="55" t="s">
        <v>15</v>
      </c>
      <c r="E168" s="57">
        <v>29</v>
      </c>
      <c r="F168" s="68">
        <v>98</v>
      </c>
      <c r="G168" s="59">
        <v>8</v>
      </c>
      <c r="H168" s="58">
        <v>1</v>
      </c>
      <c r="I168" s="59">
        <v>8</v>
      </c>
      <c r="J168" s="58">
        <v>20</v>
      </c>
      <c r="K168" s="59">
        <v>8</v>
      </c>
      <c r="L168" s="58">
        <v>90</v>
      </c>
      <c r="M168" s="59">
        <v>8</v>
      </c>
      <c r="N168" s="58">
        <v>100</v>
      </c>
      <c r="O168" s="80">
        <v>1869</v>
      </c>
      <c r="P168" s="132">
        <v>85.871812543073744</v>
      </c>
      <c r="Q168" s="55" t="s">
        <v>41</v>
      </c>
      <c r="R168" s="56">
        <v>4.5</v>
      </c>
      <c r="S168" s="60">
        <v>69.3</v>
      </c>
      <c r="T168" s="56">
        <v>380</v>
      </c>
      <c r="U168" s="137">
        <f t="shared" si="4"/>
        <v>53.616422163362223</v>
      </c>
      <c r="V168" s="56">
        <v>1746</v>
      </c>
      <c r="W168" s="142">
        <v>46.006491759163097</v>
      </c>
    </row>
    <row r="169" spans="1:23" ht="13.15" customHeight="1">
      <c r="A169" s="54" t="s">
        <v>19</v>
      </c>
      <c r="B169" s="55">
        <v>15</v>
      </c>
      <c r="C169" s="56" t="s">
        <v>8</v>
      </c>
      <c r="D169" s="55" t="s">
        <v>11</v>
      </c>
      <c r="E169" s="57">
        <v>72</v>
      </c>
      <c r="F169" s="68">
        <v>100</v>
      </c>
      <c r="G169" s="59">
        <v>8</v>
      </c>
      <c r="H169" s="58">
        <v>1</v>
      </c>
      <c r="I169" s="59">
        <v>8</v>
      </c>
      <c r="J169" s="58">
        <v>10</v>
      </c>
      <c r="K169" s="59">
        <v>8</v>
      </c>
      <c r="L169" s="58">
        <v>90</v>
      </c>
      <c r="M169" s="59">
        <v>8</v>
      </c>
      <c r="N169" s="58">
        <v>100</v>
      </c>
      <c r="O169" s="80">
        <v>1704</v>
      </c>
      <c r="P169" s="132">
        <v>78.290833907649898</v>
      </c>
      <c r="Q169" s="55" t="s">
        <v>42</v>
      </c>
      <c r="R169" s="56">
        <v>4.5</v>
      </c>
      <c r="S169" s="60">
        <v>70.2</v>
      </c>
      <c r="T169" s="56">
        <v>401</v>
      </c>
      <c r="U169" s="137">
        <f t="shared" si="4"/>
        <v>56.579434967126979</v>
      </c>
      <c r="V169" s="56">
        <v>1815</v>
      </c>
      <c r="W169" s="142">
        <v>43.844278670606293</v>
      </c>
    </row>
    <row r="170" spans="1:23" ht="13.15" customHeight="1">
      <c r="A170" s="54" t="s">
        <v>19</v>
      </c>
      <c r="B170" s="55">
        <v>15</v>
      </c>
      <c r="C170" s="56" t="s">
        <v>8</v>
      </c>
      <c r="D170" s="55" t="s">
        <v>12</v>
      </c>
      <c r="E170" s="57">
        <v>140</v>
      </c>
      <c r="F170" s="68">
        <v>99</v>
      </c>
      <c r="G170" s="59">
        <v>8</v>
      </c>
      <c r="H170" s="58">
        <v>1</v>
      </c>
      <c r="I170" s="59">
        <v>8</v>
      </c>
      <c r="J170" s="58">
        <v>10</v>
      </c>
      <c r="K170" s="59">
        <v>8</v>
      </c>
      <c r="L170" s="58">
        <v>90</v>
      </c>
      <c r="M170" s="59">
        <v>8</v>
      </c>
      <c r="N170" s="58">
        <v>100</v>
      </c>
      <c r="O170" s="80">
        <v>1704</v>
      </c>
      <c r="P170" s="132">
        <v>78.290833907649898</v>
      </c>
      <c r="Q170" s="55" t="s">
        <v>66</v>
      </c>
      <c r="R170" s="56">
        <v>4.5</v>
      </c>
      <c r="S170" s="60">
        <v>74.25</v>
      </c>
      <c r="T170" s="56">
        <v>377</v>
      </c>
      <c r="U170" s="137">
        <f t="shared" si="4"/>
        <v>53.19313461996726</v>
      </c>
      <c r="V170" s="56">
        <v>1828</v>
      </c>
      <c r="W170" s="142">
        <v>44.856044445396556</v>
      </c>
    </row>
    <row r="171" spans="1:23" ht="13.15" customHeight="1">
      <c r="A171" s="54" t="s">
        <v>19</v>
      </c>
      <c r="B171" s="55">
        <v>15</v>
      </c>
      <c r="C171" s="56" t="s">
        <v>8</v>
      </c>
      <c r="D171" s="55" t="s">
        <v>13</v>
      </c>
      <c r="E171" s="57">
        <v>145</v>
      </c>
      <c r="F171" s="68">
        <v>98</v>
      </c>
      <c r="G171" s="59">
        <v>8</v>
      </c>
      <c r="H171" s="58">
        <v>1</v>
      </c>
      <c r="I171" s="59">
        <v>8</v>
      </c>
      <c r="J171" s="58">
        <v>10</v>
      </c>
      <c r="K171" s="59">
        <v>8</v>
      </c>
      <c r="L171" s="58">
        <v>90</v>
      </c>
      <c r="M171" s="59">
        <v>8</v>
      </c>
      <c r="N171" s="58">
        <v>100</v>
      </c>
      <c r="O171" s="80">
        <v>1704</v>
      </c>
      <c r="P171" s="132">
        <v>78.290833907649898</v>
      </c>
      <c r="Q171" s="55" t="s">
        <v>50</v>
      </c>
      <c r="R171" s="56">
        <v>4.5</v>
      </c>
      <c r="S171" s="60">
        <v>71.100000000000009</v>
      </c>
      <c r="T171" s="56">
        <v>379</v>
      </c>
      <c r="U171" s="137">
        <f t="shared" si="4"/>
        <v>53.475326315563905</v>
      </c>
      <c r="V171" s="56">
        <v>1903</v>
      </c>
      <c r="W171" s="142">
        <v>49.002889200718883</v>
      </c>
    </row>
    <row r="172" spans="1:23" ht="13.15" customHeight="1">
      <c r="A172" s="54" t="s">
        <v>19</v>
      </c>
      <c r="B172" s="55">
        <v>15</v>
      </c>
      <c r="C172" s="56" t="s">
        <v>9</v>
      </c>
      <c r="D172" s="55" t="s">
        <v>15</v>
      </c>
      <c r="E172" s="57">
        <v>30</v>
      </c>
      <c r="F172" s="68">
        <v>98</v>
      </c>
      <c r="G172" s="59">
        <v>8</v>
      </c>
      <c r="H172" s="58">
        <v>1</v>
      </c>
      <c r="I172" s="59">
        <v>2</v>
      </c>
      <c r="J172" s="58">
        <v>1</v>
      </c>
      <c r="K172" s="59">
        <v>2</v>
      </c>
      <c r="L172" s="58">
        <v>2</v>
      </c>
      <c r="M172" s="59">
        <v>2</v>
      </c>
      <c r="N172" s="58">
        <v>5</v>
      </c>
      <c r="O172" s="80">
        <v>72</v>
      </c>
      <c r="P172" s="132">
        <v>3.3080634045485868</v>
      </c>
      <c r="Q172" s="55" t="s">
        <v>45</v>
      </c>
      <c r="R172" s="56">
        <v>4.5</v>
      </c>
      <c r="S172" s="60">
        <v>65.25</v>
      </c>
      <c r="T172" s="56">
        <v>417</v>
      </c>
      <c r="U172" s="137">
        <f t="shared" si="4"/>
        <v>58.836968531900126</v>
      </c>
      <c r="V172" s="56">
        <v>3541</v>
      </c>
      <c r="W172" s="142">
        <v>90.302768453983148</v>
      </c>
    </row>
    <row r="173" spans="1:23" ht="13.15" customHeight="1">
      <c r="A173" s="54" t="s">
        <v>19</v>
      </c>
      <c r="B173" s="55">
        <v>15</v>
      </c>
      <c r="C173" s="56" t="s">
        <v>9</v>
      </c>
      <c r="D173" s="55" t="s">
        <v>11</v>
      </c>
      <c r="E173" s="57">
        <v>71</v>
      </c>
      <c r="F173" s="68">
        <v>100</v>
      </c>
      <c r="G173" s="59">
        <v>8</v>
      </c>
      <c r="H173" s="58">
        <v>1</v>
      </c>
      <c r="I173" s="59">
        <v>2</v>
      </c>
      <c r="J173" s="58">
        <v>1</v>
      </c>
      <c r="K173" s="59">
        <v>2</v>
      </c>
      <c r="L173" s="58">
        <v>1</v>
      </c>
      <c r="M173" s="59">
        <v>2</v>
      </c>
      <c r="N173" s="58">
        <v>5</v>
      </c>
      <c r="O173" s="80">
        <v>60</v>
      </c>
      <c r="P173" s="132">
        <v>2.7567195037904892</v>
      </c>
      <c r="Q173" s="55" t="s">
        <v>52</v>
      </c>
      <c r="R173" s="56">
        <v>4.5</v>
      </c>
      <c r="S173" s="60">
        <v>70.649999999999991</v>
      </c>
      <c r="T173" s="56">
        <v>413</v>
      </c>
      <c r="U173" s="137">
        <f t="shared" si="4"/>
        <v>58.272585140706838</v>
      </c>
      <c r="V173" s="56">
        <v>3742</v>
      </c>
      <c r="W173" s="142">
        <v>87.208607130840321</v>
      </c>
    </row>
    <row r="174" spans="1:23" ht="13.15" customHeight="1">
      <c r="A174" s="54" t="s">
        <v>19</v>
      </c>
      <c r="B174" s="55">
        <v>15</v>
      </c>
      <c r="C174" s="56" t="s">
        <v>9</v>
      </c>
      <c r="D174" s="55" t="s">
        <v>12</v>
      </c>
      <c r="E174" s="57">
        <v>139</v>
      </c>
      <c r="F174" s="68">
        <v>99</v>
      </c>
      <c r="G174" s="59">
        <v>8</v>
      </c>
      <c r="H174" s="58">
        <v>1</v>
      </c>
      <c r="I174" s="59">
        <v>2</v>
      </c>
      <c r="J174" s="58">
        <v>1</v>
      </c>
      <c r="K174" s="59">
        <v>2</v>
      </c>
      <c r="L174" s="58">
        <v>5</v>
      </c>
      <c r="M174" s="59">
        <v>2</v>
      </c>
      <c r="N174" s="58">
        <v>5</v>
      </c>
      <c r="O174" s="80">
        <v>108</v>
      </c>
      <c r="P174" s="132">
        <v>4.9620951068228809</v>
      </c>
      <c r="Q174" s="55" t="s">
        <v>44</v>
      </c>
      <c r="R174" s="56">
        <v>4.5</v>
      </c>
      <c r="S174" s="60">
        <v>68.399999999999991</v>
      </c>
      <c r="T174" s="56">
        <v>409</v>
      </c>
      <c r="U174" s="137">
        <f t="shared" si="4"/>
        <v>57.708201749513556</v>
      </c>
      <c r="V174" s="56">
        <v>3506</v>
      </c>
      <c r="W174" s="142">
        <v>86.082543803176847</v>
      </c>
    </row>
    <row r="175" spans="1:23" ht="13.15" customHeight="1">
      <c r="A175" s="54" t="s">
        <v>19</v>
      </c>
      <c r="B175" s="55">
        <v>15</v>
      </c>
      <c r="C175" s="56" t="s">
        <v>9</v>
      </c>
      <c r="D175" s="55" t="s">
        <v>13</v>
      </c>
      <c r="E175" s="57">
        <v>146</v>
      </c>
      <c r="F175" s="68">
        <v>98</v>
      </c>
      <c r="G175" s="59">
        <v>8</v>
      </c>
      <c r="H175" s="58">
        <v>1</v>
      </c>
      <c r="I175" s="59">
        <v>2</v>
      </c>
      <c r="J175" s="58">
        <v>1</v>
      </c>
      <c r="K175" s="59">
        <v>2</v>
      </c>
      <c r="L175" s="58">
        <v>1</v>
      </c>
      <c r="M175" s="59">
        <v>2</v>
      </c>
      <c r="N175" s="58">
        <v>5</v>
      </c>
      <c r="O175" s="80">
        <v>60</v>
      </c>
      <c r="P175" s="132">
        <v>2.7567195037904892</v>
      </c>
      <c r="Q175" s="55" t="s">
        <v>67</v>
      </c>
      <c r="R175" s="56">
        <v>4.5</v>
      </c>
      <c r="S175" s="60">
        <v>66.600000000000009</v>
      </c>
      <c r="T175" s="56">
        <v>405</v>
      </c>
      <c r="U175" s="137">
        <f t="shared" si="4"/>
        <v>57.143818358320267</v>
      </c>
      <c r="V175" s="56">
        <v>3364</v>
      </c>
      <c r="W175" s="142">
        <v>86.540309458162795</v>
      </c>
    </row>
    <row r="176" spans="1:23" ht="13.15" customHeight="1">
      <c r="A176" s="54" t="s">
        <v>22</v>
      </c>
      <c r="B176" s="55">
        <v>17</v>
      </c>
      <c r="C176" s="56" t="s">
        <v>8</v>
      </c>
      <c r="D176" s="55" t="s">
        <v>15</v>
      </c>
      <c r="E176" s="57">
        <v>33</v>
      </c>
      <c r="F176" s="68">
        <v>95</v>
      </c>
      <c r="G176" s="59">
        <v>2</v>
      </c>
      <c r="H176" s="58">
        <v>1</v>
      </c>
      <c r="I176" s="59">
        <v>2</v>
      </c>
      <c r="J176" s="58">
        <v>2</v>
      </c>
      <c r="K176" s="59">
        <v>2</v>
      </c>
      <c r="L176" s="58">
        <v>1</v>
      </c>
      <c r="M176" s="59">
        <v>2</v>
      </c>
      <c r="N176" s="58">
        <v>5</v>
      </c>
      <c r="O176" s="80">
        <v>76.5</v>
      </c>
      <c r="P176" s="132">
        <v>3.5148173673328738</v>
      </c>
      <c r="Q176" s="55" t="s">
        <v>41</v>
      </c>
      <c r="R176" s="56">
        <v>4.5</v>
      </c>
      <c r="S176" s="60">
        <v>69.3</v>
      </c>
      <c r="T176" s="56">
        <v>431</v>
      </c>
      <c r="U176" s="137">
        <f t="shared" ref="U176:U207" si="5">(T176/453.59237)*64</f>
        <v>60.81231040107663</v>
      </c>
      <c r="V176" s="56">
        <v>4164</v>
      </c>
      <c r="W176" s="142">
        <v>99.791694134927965</v>
      </c>
    </row>
    <row r="177" spans="1:23" ht="13.15" customHeight="1">
      <c r="A177" s="54" t="s">
        <v>22</v>
      </c>
      <c r="B177" s="55">
        <v>17</v>
      </c>
      <c r="C177" s="56" t="s">
        <v>8</v>
      </c>
      <c r="D177" s="55" t="s">
        <v>11</v>
      </c>
      <c r="E177" s="57">
        <v>76</v>
      </c>
      <c r="F177" s="68">
        <v>95</v>
      </c>
      <c r="G177" s="59">
        <v>2</v>
      </c>
      <c r="H177" s="58">
        <v>1</v>
      </c>
      <c r="I177" s="59">
        <v>2</v>
      </c>
      <c r="J177" s="58">
        <v>2</v>
      </c>
      <c r="K177" s="59">
        <v>2</v>
      </c>
      <c r="L177" s="58">
        <v>1</v>
      </c>
      <c r="M177" s="59">
        <v>3</v>
      </c>
      <c r="N177" s="58">
        <v>10</v>
      </c>
      <c r="O177" s="80">
        <v>99</v>
      </c>
      <c r="P177" s="132">
        <v>4.5485871812543071</v>
      </c>
      <c r="Q177" s="55" t="s">
        <v>43</v>
      </c>
      <c r="R177" s="56">
        <v>4.5</v>
      </c>
      <c r="S177" s="60">
        <v>64.8</v>
      </c>
      <c r="T177" s="56">
        <v>424</v>
      </c>
      <c r="U177" s="137">
        <f t="shared" si="5"/>
        <v>59.824639466488378</v>
      </c>
      <c r="V177" s="56">
        <v>3804</v>
      </c>
      <c r="W177" s="142">
        <v>99.10460281203612</v>
      </c>
    </row>
    <row r="178" spans="1:23" ht="13.15" customHeight="1">
      <c r="A178" s="54" t="s">
        <v>22</v>
      </c>
      <c r="B178" s="55">
        <v>17</v>
      </c>
      <c r="C178" s="56" t="s">
        <v>8</v>
      </c>
      <c r="D178" s="55" t="s">
        <v>12</v>
      </c>
      <c r="E178" s="57">
        <v>112</v>
      </c>
      <c r="F178" s="68">
        <v>99</v>
      </c>
      <c r="G178" s="59">
        <v>2</v>
      </c>
      <c r="H178" s="58">
        <v>1</v>
      </c>
      <c r="I178" s="59">
        <v>2</v>
      </c>
      <c r="J178" s="58">
        <v>2</v>
      </c>
      <c r="K178" s="59">
        <v>2</v>
      </c>
      <c r="L178" s="58">
        <v>1</v>
      </c>
      <c r="M178" s="59">
        <v>2</v>
      </c>
      <c r="N178" s="58">
        <v>5</v>
      </c>
      <c r="O178" s="80">
        <v>76.5</v>
      </c>
      <c r="P178" s="132">
        <v>3.5148173673328738</v>
      </c>
      <c r="Q178" s="55" t="s">
        <v>58</v>
      </c>
      <c r="R178" s="56">
        <v>4.5</v>
      </c>
      <c r="S178" s="60">
        <v>72.899999999999991</v>
      </c>
      <c r="T178" s="56">
        <v>403</v>
      </c>
      <c r="U178" s="137">
        <f t="shared" si="5"/>
        <v>56.861626662723623</v>
      </c>
      <c r="V178" s="56">
        <v>4109</v>
      </c>
      <c r="W178" s="142">
        <v>96.069638612648504</v>
      </c>
    </row>
    <row r="179" spans="1:23" ht="13.15" customHeight="1">
      <c r="A179" s="54" t="s">
        <v>22</v>
      </c>
      <c r="B179" s="55">
        <v>17</v>
      </c>
      <c r="C179" s="56" t="s">
        <v>8</v>
      </c>
      <c r="D179" s="55" t="s">
        <v>13</v>
      </c>
      <c r="E179" s="57">
        <v>180</v>
      </c>
      <c r="F179" s="68">
        <v>99</v>
      </c>
      <c r="G179" s="59">
        <v>2</v>
      </c>
      <c r="H179" s="58">
        <v>1</v>
      </c>
      <c r="I179" s="59">
        <v>3</v>
      </c>
      <c r="J179" s="58">
        <v>1</v>
      </c>
      <c r="K179" s="59">
        <v>2</v>
      </c>
      <c r="L179" s="58">
        <v>1</v>
      </c>
      <c r="M179" s="59">
        <v>2</v>
      </c>
      <c r="N179" s="58">
        <v>5</v>
      </c>
      <c r="O179" s="80">
        <v>60</v>
      </c>
      <c r="P179" s="132">
        <v>2.7567195037904892</v>
      </c>
      <c r="Q179" s="55" t="s">
        <v>64</v>
      </c>
      <c r="R179" s="56">
        <v>4.5</v>
      </c>
      <c r="S179" s="60">
        <v>75.149999999999991</v>
      </c>
      <c r="T179" s="56">
        <v>431</v>
      </c>
      <c r="U179" s="137">
        <f t="shared" si="5"/>
        <v>60.81231040107663</v>
      </c>
      <c r="V179" s="56">
        <v>4783</v>
      </c>
      <c r="W179" s="142">
        <v>101.43240338934514</v>
      </c>
    </row>
    <row r="180" spans="1:23" ht="13.15" customHeight="1">
      <c r="A180" s="54" t="s">
        <v>22</v>
      </c>
      <c r="B180" s="55">
        <v>17</v>
      </c>
      <c r="C180" s="56" t="s">
        <v>9</v>
      </c>
      <c r="D180" s="55" t="s">
        <v>15</v>
      </c>
      <c r="E180" s="57">
        <v>34</v>
      </c>
      <c r="F180" s="68">
        <v>95</v>
      </c>
      <c r="G180" s="59">
        <v>2</v>
      </c>
      <c r="H180" s="58">
        <v>1</v>
      </c>
      <c r="I180" s="59">
        <v>2</v>
      </c>
      <c r="J180" s="58">
        <v>1</v>
      </c>
      <c r="K180" s="59">
        <v>2</v>
      </c>
      <c r="L180" s="58">
        <v>1</v>
      </c>
      <c r="M180" s="59">
        <v>2</v>
      </c>
      <c r="N180" s="58">
        <v>1</v>
      </c>
      <c r="O180" s="80">
        <v>42</v>
      </c>
      <c r="P180" s="132">
        <v>1.9297036526533424</v>
      </c>
      <c r="Q180" s="55" t="s">
        <v>57</v>
      </c>
      <c r="R180" s="56">
        <v>4.5</v>
      </c>
      <c r="S180" s="60">
        <v>67.95</v>
      </c>
      <c r="T180" s="56">
        <v>429</v>
      </c>
      <c r="U180" s="137">
        <f t="shared" si="5"/>
        <v>60.530118705479985</v>
      </c>
      <c r="V180" s="56">
        <v>3929</v>
      </c>
      <c r="W180" s="142">
        <v>96.478258394674697</v>
      </c>
    </row>
    <row r="181" spans="1:23" ht="13.15" customHeight="1">
      <c r="A181" s="54" t="s">
        <v>22</v>
      </c>
      <c r="B181" s="55">
        <v>17</v>
      </c>
      <c r="C181" s="56" t="s">
        <v>9</v>
      </c>
      <c r="D181" s="55" t="s">
        <v>11</v>
      </c>
      <c r="E181" s="57">
        <v>75</v>
      </c>
      <c r="F181" s="68">
        <v>95</v>
      </c>
      <c r="G181" s="59">
        <v>2</v>
      </c>
      <c r="H181" s="58">
        <v>1</v>
      </c>
      <c r="I181" s="59">
        <v>2</v>
      </c>
      <c r="J181" s="58">
        <v>1</v>
      </c>
      <c r="K181" s="59">
        <v>2</v>
      </c>
      <c r="L181" s="58">
        <v>1</v>
      </c>
      <c r="M181" s="59">
        <v>2</v>
      </c>
      <c r="N181" s="58">
        <v>1</v>
      </c>
      <c r="O181" s="80">
        <v>42</v>
      </c>
      <c r="P181" s="132">
        <v>1.9297036526533424</v>
      </c>
      <c r="Q181" s="55" t="s">
        <v>50</v>
      </c>
      <c r="R181" s="56">
        <v>4.5</v>
      </c>
      <c r="S181" s="60">
        <v>71.100000000000009</v>
      </c>
      <c r="T181" s="56">
        <v>422</v>
      </c>
      <c r="U181" s="137">
        <f t="shared" si="5"/>
        <v>59.542447770891734</v>
      </c>
      <c r="V181" s="56">
        <v>4288</v>
      </c>
      <c r="W181" s="142">
        <v>102.29794381784463</v>
      </c>
    </row>
    <row r="182" spans="1:23" ht="13.15" customHeight="1">
      <c r="A182" s="54" t="s">
        <v>22</v>
      </c>
      <c r="B182" s="55">
        <v>17</v>
      </c>
      <c r="C182" s="56" t="s">
        <v>9</v>
      </c>
      <c r="D182" s="55" t="s">
        <v>12</v>
      </c>
      <c r="E182" s="57">
        <v>111</v>
      </c>
      <c r="F182" s="68">
        <v>100</v>
      </c>
      <c r="G182" s="59">
        <v>2</v>
      </c>
      <c r="H182" s="58">
        <v>1</v>
      </c>
      <c r="I182" s="59">
        <v>2</v>
      </c>
      <c r="J182" s="58">
        <v>1</v>
      </c>
      <c r="K182" s="59">
        <v>2</v>
      </c>
      <c r="L182" s="58">
        <v>1</v>
      </c>
      <c r="M182" s="59">
        <v>2</v>
      </c>
      <c r="N182" s="58">
        <v>1</v>
      </c>
      <c r="O182" s="80">
        <v>42</v>
      </c>
      <c r="P182" s="132">
        <v>1.9297036526533424</v>
      </c>
      <c r="Q182" s="55" t="s">
        <v>42</v>
      </c>
      <c r="R182" s="56">
        <v>4.5</v>
      </c>
      <c r="S182" s="60">
        <v>70.2</v>
      </c>
      <c r="T182" s="56">
        <v>419</v>
      </c>
      <c r="U182" s="137">
        <f t="shared" si="5"/>
        <v>59.119160227496771</v>
      </c>
      <c r="V182" s="56">
        <v>4431</v>
      </c>
      <c r="W182" s="142">
        <v>102.43972401108772</v>
      </c>
    </row>
    <row r="183" spans="1:23" ht="13.15" customHeight="1">
      <c r="A183" s="54" t="s">
        <v>22</v>
      </c>
      <c r="B183" s="55">
        <v>17</v>
      </c>
      <c r="C183" s="56" t="s">
        <v>9</v>
      </c>
      <c r="D183" s="55" t="s">
        <v>13</v>
      </c>
      <c r="E183" s="57">
        <v>179</v>
      </c>
      <c r="F183" s="68">
        <v>100</v>
      </c>
      <c r="G183" s="59">
        <v>2</v>
      </c>
      <c r="H183" s="58">
        <v>1</v>
      </c>
      <c r="I183" s="59">
        <v>2</v>
      </c>
      <c r="J183" s="58">
        <v>1</v>
      </c>
      <c r="K183" s="59">
        <v>2</v>
      </c>
      <c r="L183" s="58">
        <v>1</v>
      </c>
      <c r="M183" s="59">
        <v>2</v>
      </c>
      <c r="N183" s="58">
        <v>5</v>
      </c>
      <c r="O183" s="80">
        <v>60</v>
      </c>
      <c r="P183" s="132">
        <v>2.7567195037904892</v>
      </c>
      <c r="Q183" s="55" t="s">
        <v>51</v>
      </c>
      <c r="R183" s="56">
        <v>4.5</v>
      </c>
      <c r="S183" s="60">
        <v>71.55</v>
      </c>
      <c r="T183" s="56">
        <v>427</v>
      </c>
      <c r="U183" s="137">
        <f t="shared" si="5"/>
        <v>60.247927009883341</v>
      </c>
      <c r="V183" s="56">
        <v>3976</v>
      </c>
      <c r="W183" s="142">
        <v>88.496612591197703</v>
      </c>
    </row>
    <row r="184" spans="1:23" ht="13.15" customHeight="1">
      <c r="A184" s="54" t="s">
        <v>23</v>
      </c>
      <c r="B184" s="55">
        <v>21</v>
      </c>
      <c r="C184" s="56" t="s">
        <v>8</v>
      </c>
      <c r="D184" s="55" t="s">
        <v>15</v>
      </c>
      <c r="E184" s="57">
        <v>41</v>
      </c>
      <c r="F184" s="68">
        <v>99</v>
      </c>
      <c r="G184" s="59">
        <v>8</v>
      </c>
      <c r="H184" s="58">
        <v>1</v>
      </c>
      <c r="I184" s="59">
        <v>8</v>
      </c>
      <c r="J184" s="58">
        <v>10</v>
      </c>
      <c r="K184" s="59">
        <v>8</v>
      </c>
      <c r="L184" s="58">
        <v>80</v>
      </c>
      <c r="M184" s="59">
        <v>8</v>
      </c>
      <c r="N184" s="58">
        <v>100</v>
      </c>
      <c r="O184" s="80">
        <v>1584</v>
      </c>
      <c r="P184" s="132">
        <v>72.777394900068913</v>
      </c>
      <c r="Q184" s="55" t="s">
        <v>41</v>
      </c>
      <c r="R184" s="56">
        <v>4.5</v>
      </c>
      <c r="S184" s="60">
        <v>69.3</v>
      </c>
      <c r="T184" s="56">
        <v>405</v>
      </c>
      <c r="U184" s="137">
        <f t="shared" si="5"/>
        <v>57.143818358320267</v>
      </c>
      <c r="V184" s="56">
        <v>2641</v>
      </c>
      <c r="W184" s="142">
        <v>64.634252955741687</v>
      </c>
    </row>
    <row r="185" spans="1:23" ht="13.15" customHeight="1">
      <c r="A185" s="54" t="s">
        <v>23</v>
      </c>
      <c r="B185" s="55">
        <v>21</v>
      </c>
      <c r="C185" s="56" t="s">
        <v>8</v>
      </c>
      <c r="D185" s="55" t="s">
        <v>11</v>
      </c>
      <c r="E185" s="57">
        <v>68</v>
      </c>
      <c r="F185" s="68">
        <v>98</v>
      </c>
      <c r="G185" s="59">
        <v>2</v>
      </c>
      <c r="H185" s="58">
        <v>1</v>
      </c>
      <c r="I185" s="59">
        <v>5</v>
      </c>
      <c r="J185" s="58">
        <v>10</v>
      </c>
      <c r="K185" s="59">
        <v>8</v>
      </c>
      <c r="L185" s="58">
        <v>80</v>
      </c>
      <c r="M185" s="59">
        <v>8</v>
      </c>
      <c r="N185" s="58">
        <v>100</v>
      </c>
      <c r="O185" s="80">
        <v>1584</v>
      </c>
      <c r="P185" s="132">
        <v>72.777394900068913</v>
      </c>
      <c r="Q185" s="55" t="s">
        <v>50</v>
      </c>
      <c r="R185" s="56">
        <v>4.5</v>
      </c>
      <c r="S185" s="60">
        <v>71.100000000000009</v>
      </c>
      <c r="T185" s="56">
        <v>405</v>
      </c>
      <c r="U185" s="137">
        <f t="shared" si="5"/>
        <v>57.143818358320267</v>
      </c>
      <c r="V185" s="56">
        <v>2798</v>
      </c>
      <c r="W185" s="142">
        <v>67.424043686432384</v>
      </c>
    </row>
    <row r="186" spans="1:23" ht="13.15" customHeight="1">
      <c r="A186" s="54" t="s">
        <v>23</v>
      </c>
      <c r="B186" s="55">
        <v>21</v>
      </c>
      <c r="C186" s="56" t="s">
        <v>8</v>
      </c>
      <c r="D186" s="55" t="s">
        <v>12</v>
      </c>
      <c r="E186" s="57">
        <v>109</v>
      </c>
      <c r="F186" s="68">
        <v>99</v>
      </c>
      <c r="G186" s="59">
        <v>2</v>
      </c>
      <c r="H186" s="58">
        <v>1</v>
      </c>
      <c r="I186" s="59">
        <v>5</v>
      </c>
      <c r="J186" s="58">
        <v>5</v>
      </c>
      <c r="K186" s="59">
        <v>8</v>
      </c>
      <c r="L186" s="58">
        <v>95</v>
      </c>
      <c r="M186" s="59">
        <v>8</v>
      </c>
      <c r="N186" s="58">
        <v>100</v>
      </c>
      <c r="O186" s="80">
        <v>1681.5</v>
      </c>
      <c r="P186" s="132">
        <v>77.257064093728474</v>
      </c>
      <c r="Q186" s="55" t="s">
        <v>52</v>
      </c>
      <c r="R186" s="56">
        <v>4.5</v>
      </c>
      <c r="S186" s="60">
        <v>70.649999999999991</v>
      </c>
      <c r="T186" s="56">
        <v>404</v>
      </c>
      <c r="U186" s="137">
        <f t="shared" si="5"/>
        <v>57.002722510521949</v>
      </c>
      <c r="V186" s="56">
        <v>2889</v>
      </c>
      <c r="W186" s="142">
        <v>69.524296135126619</v>
      </c>
    </row>
    <row r="187" spans="1:23" ht="13.15" customHeight="1">
      <c r="A187" s="54" t="s">
        <v>23</v>
      </c>
      <c r="B187" s="55">
        <v>21</v>
      </c>
      <c r="C187" s="56" t="s">
        <v>8</v>
      </c>
      <c r="D187" s="55" t="s">
        <v>13</v>
      </c>
      <c r="E187" s="57">
        <v>164</v>
      </c>
      <c r="F187" s="68">
        <v>99</v>
      </c>
      <c r="G187" s="59">
        <v>2</v>
      </c>
      <c r="H187" s="58">
        <v>1</v>
      </c>
      <c r="I187" s="59">
        <v>3</v>
      </c>
      <c r="J187" s="58">
        <v>10</v>
      </c>
      <c r="K187" s="59">
        <v>8</v>
      </c>
      <c r="L187" s="58">
        <v>90</v>
      </c>
      <c r="M187" s="59">
        <v>8</v>
      </c>
      <c r="N187" s="58">
        <v>100</v>
      </c>
      <c r="O187" s="80">
        <v>1704</v>
      </c>
      <c r="P187" s="132">
        <v>78.290833907649898</v>
      </c>
      <c r="Q187" s="55" t="s">
        <v>53</v>
      </c>
      <c r="R187" s="56">
        <v>4.5</v>
      </c>
      <c r="S187" s="60">
        <v>73.8</v>
      </c>
      <c r="T187" s="56">
        <v>392</v>
      </c>
      <c r="U187" s="137">
        <f t="shared" si="5"/>
        <v>55.309572336942082</v>
      </c>
      <c r="V187" s="56">
        <v>2648</v>
      </c>
      <c r="W187" s="142">
        <v>62.872125422215916</v>
      </c>
    </row>
    <row r="188" spans="1:23" ht="13.15" customHeight="1">
      <c r="A188" s="54" t="s">
        <v>23</v>
      </c>
      <c r="B188" s="55">
        <v>21</v>
      </c>
      <c r="C188" s="56" t="s">
        <v>9</v>
      </c>
      <c r="D188" s="55" t="s">
        <v>15</v>
      </c>
      <c r="E188" s="57">
        <v>42</v>
      </c>
      <c r="F188" s="68">
        <v>98</v>
      </c>
      <c r="G188" s="59">
        <v>2</v>
      </c>
      <c r="H188" s="58">
        <v>1</v>
      </c>
      <c r="I188" s="59">
        <v>2</v>
      </c>
      <c r="J188" s="58">
        <v>1</v>
      </c>
      <c r="K188" s="59">
        <v>2</v>
      </c>
      <c r="L188" s="58">
        <v>2</v>
      </c>
      <c r="M188" s="59">
        <v>2</v>
      </c>
      <c r="N188" s="58">
        <v>5</v>
      </c>
      <c r="O188" s="80">
        <v>72</v>
      </c>
      <c r="P188" s="132">
        <v>3.3080634045485868</v>
      </c>
      <c r="Q188" s="55" t="s">
        <v>55</v>
      </c>
      <c r="R188" s="56">
        <v>4.5</v>
      </c>
      <c r="S188" s="60">
        <v>72.45</v>
      </c>
      <c r="T188" s="56">
        <v>426</v>
      </c>
      <c r="U188" s="137">
        <f t="shared" si="5"/>
        <v>60.106831162085022</v>
      </c>
      <c r="V188" s="56">
        <v>4698</v>
      </c>
      <c r="W188" s="142">
        <v>105.62257052125459</v>
      </c>
    </row>
    <row r="189" spans="1:23" ht="13.15" customHeight="1">
      <c r="A189" s="54" t="s">
        <v>23</v>
      </c>
      <c r="B189" s="55">
        <v>21</v>
      </c>
      <c r="C189" s="56" t="s">
        <v>9</v>
      </c>
      <c r="D189" s="55" t="s">
        <v>11</v>
      </c>
      <c r="E189" s="57">
        <v>67</v>
      </c>
      <c r="F189" s="68">
        <v>100</v>
      </c>
      <c r="G189" s="59">
        <v>2</v>
      </c>
      <c r="H189" s="58">
        <v>1</v>
      </c>
      <c r="I189" s="59">
        <v>2</v>
      </c>
      <c r="J189" s="58">
        <v>1</v>
      </c>
      <c r="K189" s="59">
        <v>2</v>
      </c>
      <c r="L189" s="58">
        <v>5</v>
      </c>
      <c r="M189" s="59">
        <v>2</v>
      </c>
      <c r="N189" s="58">
        <v>5</v>
      </c>
      <c r="O189" s="80">
        <v>108</v>
      </c>
      <c r="P189" s="132">
        <v>4.9620951068228809</v>
      </c>
      <c r="Q189" s="55" t="s">
        <v>46</v>
      </c>
      <c r="R189" s="56">
        <v>4.5</v>
      </c>
      <c r="S189" s="60">
        <v>69.75</v>
      </c>
      <c r="T189" s="56">
        <v>426</v>
      </c>
      <c r="U189" s="137">
        <f t="shared" si="5"/>
        <v>60.106831162085022</v>
      </c>
      <c r="V189" s="56">
        <v>4559</v>
      </c>
      <c r="W189" s="142">
        <v>104.33585179311684</v>
      </c>
    </row>
    <row r="190" spans="1:23" ht="13.15" customHeight="1">
      <c r="A190" s="54" t="s">
        <v>23</v>
      </c>
      <c r="B190" s="55">
        <v>21</v>
      </c>
      <c r="C190" s="56" t="s">
        <v>9</v>
      </c>
      <c r="D190" s="55" t="s">
        <v>12</v>
      </c>
      <c r="E190" s="57">
        <v>110</v>
      </c>
      <c r="F190" s="68">
        <v>98</v>
      </c>
      <c r="G190" s="59">
        <v>2</v>
      </c>
      <c r="H190" s="58">
        <v>1</v>
      </c>
      <c r="I190" s="59">
        <v>2</v>
      </c>
      <c r="J190" s="58">
        <v>1</v>
      </c>
      <c r="K190" s="59">
        <v>2</v>
      </c>
      <c r="L190" s="58">
        <v>5</v>
      </c>
      <c r="M190" s="59">
        <v>2</v>
      </c>
      <c r="N190" s="58">
        <v>5</v>
      </c>
      <c r="O190" s="80">
        <v>108</v>
      </c>
      <c r="P190" s="132">
        <v>4.9620951068228809</v>
      </c>
      <c r="Q190" s="55" t="s">
        <v>50</v>
      </c>
      <c r="R190" s="56">
        <v>4.5</v>
      </c>
      <c r="S190" s="60">
        <v>71.100000000000009</v>
      </c>
      <c r="T190" s="56">
        <v>421</v>
      </c>
      <c r="U190" s="137">
        <f t="shared" si="5"/>
        <v>59.401351923093415</v>
      </c>
      <c r="V190" s="56">
        <v>5073</v>
      </c>
      <c r="W190" s="142">
        <v>117.59933742681396</v>
      </c>
    </row>
    <row r="191" spans="1:23" ht="13.15" customHeight="1">
      <c r="A191" s="54" t="s">
        <v>23</v>
      </c>
      <c r="B191" s="55">
        <v>21</v>
      </c>
      <c r="C191" s="56" t="s">
        <v>9</v>
      </c>
      <c r="D191" s="55" t="s">
        <v>13</v>
      </c>
      <c r="E191" s="57">
        <v>163</v>
      </c>
      <c r="F191" s="68">
        <v>100</v>
      </c>
      <c r="G191" s="59">
        <v>2</v>
      </c>
      <c r="H191" s="58">
        <v>1</v>
      </c>
      <c r="I191" s="59">
        <v>5</v>
      </c>
      <c r="J191" s="58">
        <v>1</v>
      </c>
      <c r="K191" s="59">
        <v>2</v>
      </c>
      <c r="L191" s="58">
        <v>1</v>
      </c>
      <c r="M191" s="59">
        <v>2</v>
      </c>
      <c r="N191" s="58">
        <v>5</v>
      </c>
      <c r="O191" s="80">
        <v>60</v>
      </c>
      <c r="P191" s="132">
        <v>2.7567195037904892</v>
      </c>
      <c r="Q191" s="55" t="s">
        <v>41</v>
      </c>
      <c r="R191" s="56">
        <v>4.5</v>
      </c>
      <c r="S191" s="60">
        <v>69.3</v>
      </c>
      <c r="T191" s="56">
        <v>421</v>
      </c>
      <c r="U191" s="137">
        <f t="shared" si="5"/>
        <v>59.401351923093415</v>
      </c>
      <c r="V191" s="56">
        <v>4538</v>
      </c>
      <c r="W191" s="142">
        <v>105.77108172080844</v>
      </c>
    </row>
    <row r="192" spans="1:23" ht="13.15" customHeight="1">
      <c r="A192" s="54" t="s">
        <v>24</v>
      </c>
      <c r="B192" s="55">
        <v>19</v>
      </c>
      <c r="C192" s="56" t="s">
        <v>8</v>
      </c>
      <c r="D192" s="55" t="s">
        <v>15</v>
      </c>
      <c r="E192" s="57">
        <v>37</v>
      </c>
      <c r="F192" s="68">
        <v>95</v>
      </c>
      <c r="G192" s="59">
        <v>2</v>
      </c>
      <c r="H192" s="58">
        <v>1</v>
      </c>
      <c r="I192" s="59">
        <v>2</v>
      </c>
      <c r="J192" s="58">
        <v>2</v>
      </c>
      <c r="K192" s="59">
        <v>2</v>
      </c>
      <c r="L192" s="58">
        <v>1</v>
      </c>
      <c r="M192" s="59">
        <v>2</v>
      </c>
      <c r="N192" s="58">
        <v>1</v>
      </c>
      <c r="O192" s="80">
        <v>58.5</v>
      </c>
      <c r="P192" s="132">
        <v>2.6878015161957274</v>
      </c>
      <c r="Q192" s="55" t="s">
        <v>42</v>
      </c>
      <c r="R192" s="56">
        <v>4.5</v>
      </c>
      <c r="S192" s="60">
        <v>70.2</v>
      </c>
      <c r="T192" s="56">
        <v>415</v>
      </c>
      <c r="U192" s="137">
        <f t="shared" si="5"/>
        <v>58.554776836303482</v>
      </c>
      <c r="V192" s="56">
        <v>3390</v>
      </c>
      <c r="W192" s="142">
        <v>83.293031518205723</v>
      </c>
    </row>
    <row r="193" spans="1:23" ht="13.15" customHeight="1">
      <c r="A193" s="54" t="s">
        <v>24</v>
      </c>
      <c r="B193" s="55">
        <v>19</v>
      </c>
      <c r="C193" s="56" t="s">
        <v>8</v>
      </c>
      <c r="D193" s="55" t="s">
        <v>11</v>
      </c>
      <c r="E193" s="57">
        <v>92</v>
      </c>
      <c r="F193" s="68">
        <v>98</v>
      </c>
      <c r="G193" s="59">
        <v>2</v>
      </c>
      <c r="H193" s="58">
        <v>1</v>
      </c>
      <c r="I193" s="59">
        <v>2</v>
      </c>
      <c r="J193" s="58">
        <v>2</v>
      </c>
      <c r="K193" s="59">
        <v>2</v>
      </c>
      <c r="L193" s="58">
        <v>1</v>
      </c>
      <c r="M193" s="59">
        <v>2</v>
      </c>
      <c r="N193" s="58">
        <v>1</v>
      </c>
      <c r="O193" s="80">
        <v>58.5</v>
      </c>
      <c r="P193" s="132">
        <v>2.6878015161957274</v>
      </c>
      <c r="Q193" s="55" t="s">
        <v>55</v>
      </c>
      <c r="R193" s="56">
        <v>4.5</v>
      </c>
      <c r="S193" s="60">
        <v>72.45</v>
      </c>
      <c r="T193" s="56">
        <v>419</v>
      </c>
      <c r="U193" s="137">
        <f t="shared" si="5"/>
        <v>59.119160227496771</v>
      </c>
      <c r="V193" s="56">
        <v>4648</v>
      </c>
      <c r="W193" s="142">
        <v>106.24424526125938</v>
      </c>
    </row>
    <row r="194" spans="1:23" ht="13.15" customHeight="1">
      <c r="A194" s="54" t="s">
        <v>24</v>
      </c>
      <c r="B194" s="55">
        <v>19</v>
      </c>
      <c r="C194" s="56" t="s">
        <v>8</v>
      </c>
      <c r="D194" s="55" t="s">
        <v>12</v>
      </c>
      <c r="E194" s="57">
        <v>104</v>
      </c>
      <c r="F194" s="68">
        <v>98</v>
      </c>
      <c r="G194" s="59">
        <v>2</v>
      </c>
      <c r="H194" s="58">
        <v>1</v>
      </c>
      <c r="I194" s="59">
        <v>2</v>
      </c>
      <c r="J194" s="58">
        <v>2</v>
      </c>
      <c r="K194" s="59">
        <v>2</v>
      </c>
      <c r="L194" s="58">
        <v>1</v>
      </c>
      <c r="M194" s="59">
        <v>2</v>
      </c>
      <c r="N194" s="58">
        <v>1</v>
      </c>
      <c r="O194" s="80">
        <v>58.5</v>
      </c>
      <c r="P194" s="132">
        <v>2.6878015161957274</v>
      </c>
      <c r="Q194" s="55" t="s">
        <v>49</v>
      </c>
      <c r="R194" s="56">
        <v>4.5</v>
      </c>
      <c r="S194" s="60">
        <v>68.850000000000009</v>
      </c>
      <c r="T194" s="56">
        <v>418</v>
      </c>
      <c r="U194" s="137">
        <f t="shared" si="5"/>
        <v>58.978064379698445</v>
      </c>
      <c r="V194" s="56">
        <v>4131</v>
      </c>
      <c r="W194" s="142">
        <v>99.601683189940701</v>
      </c>
    </row>
    <row r="195" spans="1:23" ht="13.15" customHeight="1">
      <c r="A195" s="54" t="s">
        <v>24</v>
      </c>
      <c r="B195" s="55">
        <v>19</v>
      </c>
      <c r="C195" s="56" t="s">
        <v>8</v>
      </c>
      <c r="D195" s="55" t="s">
        <v>13</v>
      </c>
      <c r="E195" s="57">
        <v>185</v>
      </c>
      <c r="F195" s="68">
        <v>100</v>
      </c>
      <c r="G195" s="59">
        <v>2</v>
      </c>
      <c r="H195" s="58">
        <v>1</v>
      </c>
      <c r="I195" s="59">
        <v>2</v>
      </c>
      <c r="J195" s="58">
        <v>2</v>
      </c>
      <c r="K195" s="59">
        <v>2</v>
      </c>
      <c r="L195" s="58">
        <v>1</v>
      </c>
      <c r="M195" s="59">
        <v>2</v>
      </c>
      <c r="N195" s="58">
        <v>1</v>
      </c>
      <c r="O195" s="80">
        <v>58.5</v>
      </c>
      <c r="P195" s="132">
        <v>2.6878015161957274</v>
      </c>
      <c r="Q195" s="55" t="s">
        <v>44</v>
      </c>
      <c r="R195" s="56">
        <v>4.5</v>
      </c>
      <c r="S195" s="60">
        <v>68.399999999999991</v>
      </c>
      <c r="T195" s="56">
        <v>425</v>
      </c>
      <c r="U195" s="137">
        <f t="shared" si="5"/>
        <v>59.965735314286697</v>
      </c>
      <c r="V195" s="56">
        <v>3639</v>
      </c>
      <c r="W195" s="142">
        <v>85.124545988713152</v>
      </c>
    </row>
    <row r="196" spans="1:23" ht="13.15" customHeight="1">
      <c r="A196" s="54" t="s">
        <v>24</v>
      </c>
      <c r="B196" s="55">
        <v>19</v>
      </c>
      <c r="C196" s="56" t="s">
        <v>9</v>
      </c>
      <c r="D196" s="55" t="s">
        <v>15</v>
      </c>
      <c r="E196" s="57">
        <v>38</v>
      </c>
      <c r="F196" s="68">
        <v>98</v>
      </c>
      <c r="G196" s="59">
        <v>2</v>
      </c>
      <c r="H196" s="58">
        <v>2</v>
      </c>
      <c r="I196" s="59">
        <v>2</v>
      </c>
      <c r="J196" s="58">
        <v>1</v>
      </c>
      <c r="K196" s="59">
        <v>2</v>
      </c>
      <c r="L196" s="58">
        <v>1</v>
      </c>
      <c r="M196" s="59">
        <v>2</v>
      </c>
      <c r="N196" s="58">
        <v>1</v>
      </c>
      <c r="O196" s="80">
        <v>51</v>
      </c>
      <c r="P196" s="132">
        <v>2.3432115782219163</v>
      </c>
      <c r="Q196" s="55" t="s">
        <v>52</v>
      </c>
      <c r="R196" s="56">
        <v>4.5</v>
      </c>
      <c r="S196" s="60">
        <v>70.649999999999991</v>
      </c>
      <c r="T196" s="56">
        <v>421</v>
      </c>
      <c r="U196" s="137">
        <f t="shared" si="5"/>
        <v>59.401351923093415</v>
      </c>
      <c r="V196" s="56">
        <v>3646</v>
      </c>
      <c r="W196" s="142">
        <v>85.057793304116444</v>
      </c>
    </row>
    <row r="197" spans="1:23" ht="13.15" customHeight="1">
      <c r="A197" s="54" t="s">
        <v>24</v>
      </c>
      <c r="B197" s="55">
        <v>19</v>
      </c>
      <c r="C197" s="56" t="s">
        <v>9</v>
      </c>
      <c r="D197" s="55" t="s">
        <v>11</v>
      </c>
      <c r="E197" s="57">
        <v>91</v>
      </c>
      <c r="F197" s="68">
        <v>98</v>
      </c>
      <c r="G197" s="59">
        <v>2</v>
      </c>
      <c r="H197" s="58">
        <v>1</v>
      </c>
      <c r="I197" s="59">
        <v>2</v>
      </c>
      <c r="J197" s="58">
        <v>1</v>
      </c>
      <c r="K197" s="59">
        <v>2</v>
      </c>
      <c r="L197" s="58">
        <v>1</v>
      </c>
      <c r="M197" s="59">
        <v>2</v>
      </c>
      <c r="N197" s="58">
        <v>1</v>
      </c>
      <c r="O197" s="80">
        <v>42</v>
      </c>
      <c r="P197" s="132">
        <v>1.9297036526533424</v>
      </c>
      <c r="Q197" s="55" t="s">
        <v>57</v>
      </c>
      <c r="R197" s="56">
        <v>4.5</v>
      </c>
      <c r="S197" s="60">
        <v>67.95</v>
      </c>
      <c r="T197" s="56">
        <v>416</v>
      </c>
      <c r="U197" s="137">
        <f t="shared" si="5"/>
        <v>58.695872684101808</v>
      </c>
      <c r="V197" s="56">
        <v>4109</v>
      </c>
      <c r="W197" s="142">
        <v>100.86606041812945</v>
      </c>
    </row>
    <row r="198" spans="1:23" ht="13.15" customHeight="1">
      <c r="A198" s="54" t="s">
        <v>24</v>
      </c>
      <c r="B198" s="55">
        <v>19</v>
      </c>
      <c r="C198" s="56" t="s">
        <v>9</v>
      </c>
      <c r="D198" s="55" t="s">
        <v>12</v>
      </c>
      <c r="E198" s="57">
        <v>103</v>
      </c>
      <c r="F198" s="68">
        <v>98</v>
      </c>
      <c r="G198" s="59">
        <v>2</v>
      </c>
      <c r="H198" s="58">
        <v>1</v>
      </c>
      <c r="I198" s="59">
        <v>2</v>
      </c>
      <c r="J198" s="58">
        <v>1</v>
      </c>
      <c r="K198" s="59">
        <v>2</v>
      </c>
      <c r="L198" s="58">
        <v>1</v>
      </c>
      <c r="M198" s="59">
        <v>2</v>
      </c>
      <c r="N198" s="58">
        <v>1</v>
      </c>
      <c r="O198" s="80">
        <v>42</v>
      </c>
      <c r="P198" s="132">
        <v>1.9297036526533424</v>
      </c>
      <c r="Q198" s="55" t="s">
        <v>63</v>
      </c>
      <c r="R198" s="56">
        <v>4.5</v>
      </c>
      <c r="S198" s="60">
        <v>72</v>
      </c>
      <c r="T198" s="56">
        <v>421</v>
      </c>
      <c r="U198" s="137">
        <f t="shared" si="5"/>
        <v>59.401351923093415</v>
      </c>
      <c r="V198" s="56">
        <v>4512</v>
      </c>
      <c r="W198" s="142">
        <v>103.28712947741225</v>
      </c>
    </row>
    <row r="199" spans="1:23" ht="13.15" customHeight="1">
      <c r="A199" s="54" t="s">
        <v>24</v>
      </c>
      <c r="B199" s="55">
        <v>19</v>
      </c>
      <c r="C199" s="56" t="s">
        <v>9</v>
      </c>
      <c r="D199" s="55" t="s">
        <v>13</v>
      </c>
      <c r="E199" s="57">
        <v>186</v>
      </c>
      <c r="F199" s="68">
        <v>99</v>
      </c>
      <c r="G199" s="59">
        <v>2</v>
      </c>
      <c r="H199" s="58">
        <v>1</v>
      </c>
      <c r="I199" s="59">
        <v>2</v>
      </c>
      <c r="J199" s="58">
        <v>1</v>
      </c>
      <c r="K199" s="59">
        <v>2</v>
      </c>
      <c r="L199" s="58">
        <v>1</v>
      </c>
      <c r="M199" s="59">
        <v>2</v>
      </c>
      <c r="N199" s="58">
        <v>1</v>
      </c>
      <c r="O199" s="80">
        <v>42</v>
      </c>
      <c r="P199" s="132">
        <v>1.9297036526533424</v>
      </c>
      <c r="Q199" s="55" t="s">
        <v>55</v>
      </c>
      <c r="R199" s="56">
        <v>4.5</v>
      </c>
      <c r="S199" s="60">
        <v>72.45</v>
      </c>
      <c r="T199" s="56">
        <v>422</v>
      </c>
      <c r="U199" s="137">
        <f t="shared" si="5"/>
        <v>59.542447770891734</v>
      </c>
      <c r="V199" s="56">
        <v>3922</v>
      </c>
      <c r="W199" s="142">
        <v>88.112868279068834</v>
      </c>
    </row>
    <row r="200" spans="1:23" ht="13.15" customHeight="1">
      <c r="A200" s="54" t="s">
        <v>35</v>
      </c>
      <c r="B200" s="55">
        <v>9</v>
      </c>
      <c r="C200" s="56" t="s">
        <v>8</v>
      </c>
      <c r="D200" s="55" t="s">
        <v>15</v>
      </c>
      <c r="E200" s="57">
        <v>17</v>
      </c>
      <c r="F200" s="68">
        <v>98</v>
      </c>
      <c r="G200" s="59">
        <v>8</v>
      </c>
      <c r="H200" s="58">
        <v>1</v>
      </c>
      <c r="I200" s="59">
        <v>8</v>
      </c>
      <c r="J200" s="58">
        <v>5</v>
      </c>
      <c r="K200" s="59">
        <v>5</v>
      </c>
      <c r="L200" s="58">
        <v>30</v>
      </c>
      <c r="M200" s="59">
        <v>8</v>
      </c>
      <c r="N200" s="58">
        <v>100</v>
      </c>
      <c r="O200" s="80">
        <v>901.5</v>
      </c>
      <c r="P200" s="132">
        <v>41.419710544452101</v>
      </c>
      <c r="Q200" s="55" t="s">
        <v>48</v>
      </c>
      <c r="R200" s="56">
        <v>4.5</v>
      </c>
      <c r="S200" s="60">
        <v>63.9</v>
      </c>
      <c r="T200" s="56">
        <v>402</v>
      </c>
      <c r="U200" s="137">
        <f t="shared" si="5"/>
        <v>56.720530814925304</v>
      </c>
      <c r="V200" s="56">
        <v>3085</v>
      </c>
      <c r="W200" s="142">
        <v>83.333565949545601</v>
      </c>
    </row>
    <row r="201" spans="1:23" ht="13.15" customHeight="1">
      <c r="A201" s="54" t="s">
        <v>32</v>
      </c>
      <c r="B201" s="55">
        <v>9</v>
      </c>
      <c r="C201" s="56" t="s">
        <v>8</v>
      </c>
      <c r="D201" s="55" t="s">
        <v>11</v>
      </c>
      <c r="E201" s="57">
        <v>96</v>
      </c>
      <c r="F201" s="68">
        <v>98</v>
      </c>
      <c r="G201" s="59">
        <v>8</v>
      </c>
      <c r="H201" s="58">
        <v>1</v>
      </c>
      <c r="I201" s="59">
        <v>3</v>
      </c>
      <c r="J201" s="58">
        <v>5</v>
      </c>
      <c r="K201" s="59">
        <v>5</v>
      </c>
      <c r="L201" s="58">
        <v>30</v>
      </c>
      <c r="M201" s="59">
        <v>8</v>
      </c>
      <c r="N201" s="58">
        <v>100</v>
      </c>
      <c r="O201" s="80">
        <v>901.5</v>
      </c>
      <c r="P201" s="132">
        <v>41.419710544452101</v>
      </c>
      <c r="Q201" s="55" t="s">
        <v>50</v>
      </c>
      <c r="R201" s="56">
        <v>4.5</v>
      </c>
      <c r="S201" s="60">
        <v>71.100000000000009</v>
      </c>
      <c r="T201" s="56">
        <v>402</v>
      </c>
      <c r="U201" s="137">
        <f t="shared" si="5"/>
        <v>56.720530814925304</v>
      </c>
      <c r="V201" s="56">
        <v>3559</v>
      </c>
      <c r="W201" s="142">
        <v>86.402049304411818</v>
      </c>
    </row>
    <row r="202" spans="1:23" ht="13.15" customHeight="1">
      <c r="A202" s="54" t="s">
        <v>32</v>
      </c>
      <c r="B202" s="55">
        <v>9</v>
      </c>
      <c r="C202" s="56" t="s">
        <v>8</v>
      </c>
      <c r="D202" s="55" t="s">
        <v>12</v>
      </c>
      <c r="E202" s="57">
        <v>141</v>
      </c>
      <c r="F202" s="68">
        <v>99</v>
      </c>
      <c r="G202" s="59">
        <v>8</v>
      </c>
      <c r="H202" s="58">
        <v>1</v>
      </c>
      <c r="I202" s="59">
        <v>5</v>
      </c>
      <c r="J202" s="58">
        <v>10</v>
      </c>
      <c r="K202" s="59">
        <v>5</v>
      </c>
      <c r="L202" s="58">
        <v>20</v>
      </c>
      <c r="M202" s="59">
        <v>5</v>
      </c>
      <c r="N202" s="58">
        <v>30</v>
      </c>
      <c r="O202" s="80">
        <v>549</v>
      </c>
      <c r="P202" s="132">
        <v>25.223983459682977</v>
      </c>
      <c r="Q202" s="55" t="s">
        <v>50</v>
      </c>
      <c r="R202" s="56">
        <v>4.5</v>
      </c>
      <c r="S202" s="60">
        <v>71.100000000000009</v>
      </c>
      <c r="T202" s="56">
        <v>402</v>
      </c>
      <c r="U202" s="137">
        <f t="shared" si="5"/>
        <v>56.720530814925304</v>
      </c>
      <c r="V202" s="56">
        <v>3791</v>
      </c>
      <c r="W202" s="142">
        <v>91.10468708857745</v>
      </c>
    </row>
    <row r="203" spans="1:23" ht="13.15" customHeight="1">
      <c r="A203" s="82" t="s">
        <v>35</v>
      </c>
      <c r="B203" s="83">
        <v>9</v>
      </c>
      <c r="C203" s="84" t="s">
        <v>8</v>
      </c>
      <c r="D203" s="83" t="s">
        <v>13</v>
      </c>
      <c r="E203" s="85">
        <v>156</v>
      </c>
      <c r="F203" s="86">
        <v>95</v>
      </c>
      <c r="G203" s="87">
        <v>8</v>
      </c>
      <c r="H203" s="88">
        <v>1</v>
      </c>
      <c r="I203" s="87">
        <v>5</v>
      </c>
      <c r="J203" s="88">
        <v>10</v>
      </c>
      <c r="K203" s="87">
        <v>5</v>
      </c>
      <c r="L203" s="88">
        <v>20</v>
      </c>
      <c r="M203" s="87">
        <v>5</v>
      </c>
      <c r="N203" s="88">
        <v>30</v>
      </c>
      <c r="O203" s="89">
        <v>549</v>
      </c>
      <c r="P203" s="133">
        <v>25.223983459682977</v>
      </c>
      <c r="Q203" s="83" t="s">
        <v>63</v>
      </c>
      <c r="R203" s="84">
        <v>4.5</v>
      </c>
      <c r="S203" s="90">
        <v>72</v>
      </c>
      <c r="T203" s="84">
        <v>407</v>
      </c>
      <c r="U203" s="138">
        <f t="shared" si="5"/>
        <v>57.426010053916912</v>
      </c>
      <c r="V203" s="84">
        <v>3755</v>
      </c>
      <c r="W203" s="143">
        <v>91.722781273939674</v>
      </c>
    </row>
    <row r="204" spans="1:23" ht="13.15" customHeight="1">
      <c r="A204" s="54" t="s">
        <v>32</v>
      </c>
      <c r="B204" s="55">
        <v>9</v>
      </c>
      <c r="C204" s="56" t="s">
        <v>9</v>
      </c>
      <c r="D204" s="55" t="s">
        <v>15</v>
      </c>
      <c r="E204" s="57">
        <v>18</v>
      </c>
      <c r="F204" s="68">
        <v>98</v>
      </c>
      <c r="G204" s="59">
        <v>8</v>
      </c>
      <c r="H204" s="58">
        <v>1</v>
      </c>
      <c r="I204" s="59">
        <v>2</v>
      </c>
      <c r="J204" s="58">
        <v>1</v>
      </c>
      <c r="K204" s="59">
        <v>2</v>
      </c>
      <c r="L204" s="58">
        <v>1</v>
      </c>
      <c r="M204" s="59">
        <v>2</v>
      </c>
      <c r="N204" s="58">
        <v>10</v>
      </c>
      <c r="O204" s="80">
        <v>82.5</v>
      </c>
      <c r="P204" s="132">
        <v>3.790489317711923</v>
      </c>
      <c r="Q204" s="55" t="s">
        <v>52</v>
      </c>
      <c r="R204" s="56">
        <v>4.5</v>
      </c>
      <c r="S204" s="60">
        <v>70.649999999999991</v>
      </c>
      <c r="T204" s="56">
        <v>421</v>
      </c>
      <c r="U204" s="137">
        <f t="shared" si="5"/>
        <v>59.401351923093415</v>
      </c>
      <c r="V204" s="56">
        <v>4608</v>
      </c>
      <c r="W204" s="142">
        <v>107.50035972171381</v>
      </c>
    </row>
    <row r="205" spans="1:23" ht="13.15" customHeight="1">
      <c r="A205" s="54" t="s">
        <v>32</v>
      </c>
      <c r="B205" s="55">
        <v>9</v>
      </c>
      <c r="C205" s="56" t="s">
        <v>9</v>
      </c>
      <c r="D205" s="55" t="s">
        <v>11</v>
      </c>
      <c r="E205" s="57">
        <v>95</v>
      </c>
      <c r="F205" s="68">
        <v>99</v>
      </c>
      <c r="G205" s="59">
        <v>8</v>
      </c>
      <c r="H205" s="58">
        <v>1</v>
      </c>
      <c r="I205" s="59">
        <v>5</v>
      </c>
      <c r="J205" s="58">
        <v>1</v>
      </c>
      <c r="K205" s="59">
        <v>2</v>
      </c>
      <c r="L205" s="58">
        <v>5</v>
      </c>
      <c r="M205" s="59">
        <v>2</v>
      </c>
      <c r="N205" s="58">
        <v>10</v>
      </c>
      <c r="O205" s="80">
        <v>130.5</v>
      </c>
      <c r="P205" s="132">
        <v>5.9958649207443138</v>
      </c>
      <c r="Q205" s="55" t="s">
        <v>60</v>
      </c>
      <c r="R205" s="56">
        <v>4.5</v>
      </c>
      <c r="S205" s="60">
        <v>66.149999999999991</v>
      </c>
      <c r="T205" s="56">
        <v>412</v>
      </c>
      <c r="U205" s="137">
        <f t="shared" si="5"/>
        <v>58.131489292908519</v>
      </c>
      <c r="V205" s="56">
        <v>4385</v>
      </c>
      <c r="W205" s="142">
        <v>110.51599124974913</v>
      </c>
    </row>
    <row r="206" spans="1:23" ht="13.15" customHeight="1">
      <c r="A206" s="54" t="s">
        <v>32</v>
      </c>
      <c r="B206" s="55">
        <v>9</v>
      </c>
      <c r="C206" s="56" t="s">
        <v>9</v>
      </c>
      <c r="D206" s="55" t="s">
        <v>12</v>
      </c>
      <c r="E206" s="57">
        <v>142</v>
      </c>
      <c r="F206" s="68">
        <v>98</v>
      </c>
      <c r="G206" s="59">
        <v>8</v>
      </c>
      <c r="H206" s="58">
        <v>1</v>
      </c>
      <c r="I206" s="59">
        <v>2</v>
      </c>
      <c r="J206" s="58">
        <v>1</v>
      </c>
      <c r="K206" s="59">
        <v>2</v>
      </c>
      <c r="L206" s="58">
        <v>1</v>
      </c>
      <c r="M206" s="59">
        <v>2</v>
      </c>
      <c r="N206" s="58">
        <v>5</v>
      </c>
      <c r="O206" s="80">
        <v>60</v>
      </c>
      <c r="P206" s="132">
        <v>2.7567195037904892</v>
      </c>
      <c r="Q206" s="55" t="s">
        <v>53</v>
      </c>
      <c r="R206" s="56">
        <v>4.5</v>
      </c>
      <c r="S206" s="60">
        <v>73.8</v>
      </c>
      <c r="T206" s="56">
        <v>418</v>
      </c>
      <c r="U206" s="137">
        <f t="shared" si="5"/>
        <v>58.978064379698445</v>
      </c>
      <c r="V206" s="56">
        <v>4987</v>
      </c>
      <c r="W206" s="142">
        <v>112.17560841649376</v>
      </c>
    </row>
    <row r="207" spans="1:23" ht="13.15" customHeight="1" thickBot="1">
      <c r="A207" s="61" t="s">
        <v>32</v>
      </c>
      <c r="B207" s="62">
        <v>9</v>
      </c>
      <c r="C207" s="63" t="s">
        <v>9</v>
      </c>
      <c r="D207" s="62" t="s">
        <v>13</v>
      </c>
      <c r="E207" s="64">
        <v>155</v>
      </c>
      <c r="F207" s="70">
        <v>98</v>
      </c>
      <c r="G207" s="66">
        <v>8</v>
      </c>
      <c r="H207" s="65">
        <v>1</v>
      </c>
      <c r="I207" s="66">
        <v>2</v>
      </c>
      <c r="J207" s="65">
        <v>1</v>
      </c>
      <c r="K207" s="66">
        <v>2</v>
      </c>
      <c r="L207" s="65">
        <v>2</v>
      </c>
      <c r="M207" s="66">
        <v>2</v>
      </c>
      <c r="N207" s="65">
        <v>5</v>
      </c>
      <c r="O207" s="81">
        <v>72</v>
      </c>
      <c r="P207" s="134">
        <v>3.3080634045485868</v>
      </c>
      <c r="Q207" s="62" t="s">
        <v>42</v>
      </c>
      <c r="R207" s="63">
        <v>4.5</v>
      </c>
      <c r="S207" s="67">
        <v>70.2</v>
      </c>
      <c r="T207" s="63">
        <v>405</v>
      </c>
      <c r="U207" s="139">
        <f t="shared" si="5"/>
        <v>57.143818358320267</v>
      </c>
      <c r="V207" s="63">
        <v>3960</v>
      </c>
      <c r="W207" s="144">
        <v>96.648420240022645</v>
      </c>
    </row>
    <row r="208" spans="1:23" ht="13.1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3.1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3.15" customHeight="1">
      <c r="A210" s="17"/>
      <c r="B210" s="18"/>
      <c r="C210" s="13"/>
      <c r="D210" s="14"/>
      <c r="F210" s="13"/>
      <c r="G210" s="19"/>
      <c r="H210" s="20"/>
      <c r="R210" s="21"/>
      <c r="S210" s="21"/>
      <c r="T210" s="21"/>
      <c r="U210" s="21"/>
      <c r="V210" s="21"/>
    </row>
    <row r="211" spans="1:23" ht="13.15" customHeight="1">
      <c r="A211" s="25"/>
      <c r="B211" s="22"/>
      <c r="C211" s="13"/>
      <c r="D211" s="14"/>
      <c r="F211" s="13"/>
    </row>
    <row r="212" spans="1:23" ht="13.15" customHeight="1">
      <c r="A212" s="25"/>
      <c r="B212" s="22"/>
      <c r="C212" s="13"/>
      <c r="D212" s="14"/>
      <c r="F212" s="13"/>
    </row>
    <row r="213" spans="1:23" ht="13.15" customHeight="1">
      <c r="A213" s="25"/>
      <c r="B213" s="22"/>
      <c r="C213" s="13"/>
      <c r="D213" s="14"/>
      <c r="F213" s="13"/>
    </row>
    <row r="214" spans="1:23" ht="13.15" customHeight="1">
      <c r="A214" s="25"/>
      <c r="B214" s="22"/>
      <c r="C214" s="13"/>
      <c r="D214" s="14"/>
      <c r="F214" s="13"/>
    </row>
    <row r="215" spans="1:23" ht="13.15" customHeight="1">
      <c r="A215" s="25"/>
      <c r="B215" s="22"/>
      <c r="C215" s="13"/>
      <c r="D215" s="14"/>
      <c r="F215" s="13"/>
    </row>
    <row r="216" spans="1:23" ht="13.15" customHeight="1">
      <c r="A216" s="25"/>
      <c r="B216" s="22"/>
      <c r="C216" s="13"/>
      <c r="D216" s="14"/>
      <c r="F216" s="13"/>
    </row>
    <row r="217" spans="1:23" ht="13.15" customHeight="1">
      <c r="A217" s="25"/>
      <c r="B217" s="26"/>
      <c r="C217" s="13"/>
      <c r="D217" s="14"/>
      <c r="F217" s="13"/>
    </row>
    <row r="218" spans="1:23" ht="13.15" customHeight="1">
      <c r="A218" s="25"/>
      <c r="B218" s="26"/>
      <c r="C218" s="13"/>
      <c r="D218" s="14"/>
      <c r="F218" s="13"/>
    </row>
    <row r="219" spans="1:23" ht="13.15" customHeight="1">
      <c r="A219" s="25"/>
      <c r="B219" s="22"/>
      <c r="C219" s="13"/>
      <c r="D219" s="14"/>
      <c r="F219" s="13"/>
    </row>
    <row r="220" spans="1:23" ht="13.15" customHeight="1">
      <c r="A220" s="25"/>
      <c r="B220" s="22"/>
      <c r="C220" s="13"/>
      <c r="D220" s="14"/>
      <c r="F220" s="13"/>
    </row>
    <row r="221" spans="1:23" ht="13.15" customHeight="1">
      <c r="A221" s="25"/>
      <c r="B221" s="22"/>
      <c r="C221" s="13"/>
      <c r="D221" s="14"/>
      <c r="F221" s="13"/>
    </row>
    <row r="222" spans="1:23" ht="13.15" customHeight="1">
      <c r="A222" s="25"/>
      <c r="B222" s="22"/>
      <c r="C222" s="13"/>
      <c r="D222" s="14"/>
      <c r="F222" s="13"/>
    </row>
    <row r="223" spans="1:23" ht="13.15" customHeight="1">
      <c r="A223" s="25"/>
      <c r="B223" s="22"/>
      <c r="C223" s="13"/>
      <c r="D223" s="14"/>
      <c r="F223" s="13"/>
    </row>
    <row r="224" spans="1:23" ht="13.15" customHeight="1">
      <c r="A224" s="25"/>
      <c r="B224" s="22"/>
      <c r="C224" s="13"/>
      <c r="D224" s="14"/>
      <c r="F224" s="13"/>
    </row>
    <row r="225" spans="1:16" ht="13.15" customHeight="1">
      <c r="A225" s="25"/>
      <c r="B225" s="22"/>
      <c r="C225" s="13"/>
      <c r="D225" s="14"/>
      <c r="F225" s="13"/>
    </row>
    <row r="226" spans="1:16" ht="13.15" customHeight="1">
      <c r="A226" s="25"/>
      <c r="B226" s="22"/>
      <c r="C226" s="13"/>
      <c r="D226" s="14"/>
      <c r="F226" s="13"/>
    </row>
    <row r="227" spans="1:16" ht="13.15" customHeight="1">
      <c r="A227" s="25"/>
      <c r="B227" s="22"/>
      <c r="C227" s="13"/>
      <c r="D227" s="14"/>
      <c r="F227" s="13"/>
    </row>
    <row r="228" spans="1:16" ht="13.15" customHeight="1">
      <c r="A228" s="25"/>
      <c r="B228" s="22"/>
      <c r="C228" s="13"/>
      <c r="D228" s="14"/>
      <c r="F228" s="13"/>
    </row>
    <row r="229" spans="1:16" ht="13.15" customHeight="1">
      <c r="A229" s="25"/>
      <c r="B229" s="22"/>
      <c r="C229" s="13"/>
      <c r="D229" s="14"/>
      <c r="F229" s="13"/>
    </row>
    <row r="230" spans="1:16" ht="13.15" customHeight="1">
      <c r="A230" s="25"/>
      <c r="B230" s="22"/>
      <c r="C230" s="13"/>
      <c r="D230" s="14"/>
      <c r="F230" s="13"/>
    </row>
    <row r="231" spans="1:16" ht="13.15" customHeight="1">
      <c r="D231" s="14"/>
      <c r="F231" s="13"/>
    </row>
    <row r="232" spans="1:16" ht="13.15" customHeight="1">
      <c r="D232" s="14"/>
      <c r="F232" s="13"/>
      <c r="G232" s="24"/>
      <c r="H232" s="24"/>
      <c r="I232" s="10"/>
      <c r="J232" s="24"/>
      <c r="K232" s="23"/>
      <c r="L232" s="24"/>
      <c r="M232" s="24"/>
      <c r="N232" s="24"/>
      <c r="O232" s="24"/>
      <c r="P232" s="9"/>
    </row>
    <row r="233" spans="1:16" ht="13.15" customHeight="1">
      <c r="D233" s="14"/>
      <c r="F233" s="13"/>
      <c r="G233" s="24"/>
      <c r="H233" s="24"/>
      <c r="I233" s="10"/>
      <c r="J233" s="24"/>
      <c r="K233" s="23"/>
      <c r="L233" s="24"/>
      <c r="M233" s="24"/>
      <c r="N233" s="24"/>
      <c r="O233" s="24"/>
      <c r="P233" s="9"/>
    </row>
    <row r="234" spans="1:16" ht="13.15" customHeight="1">
      <c r="D234" s="14"/>
      <c r="F234" s="13"/>
      <c r="G234" s="24"/>
      <c r="H234" s="24"/>
      <c r="I234" s="10"/>
      <c r="J234" s="24"/>
      <c r="K234" s="23"/>
      <c r="L234" s="24"/>
      <c r="M234" s="24"/>
      <c r="N234" s="24"/>
      <c r="O234" s="24"/>
      <c r="P234" s="9"/>
    </row>
    <row r="235" spans="1:16" ht="13.15" customHeight="1">
      <c r="D235" s="14"/>
      <c r="F235" s="13"/>
      <c r="G235" s="24"/>
      <c r="H235" s="24"/>
      <c r="I235" s="10"/>
      <c r="J235" s="24"/>
      <c r="K235" s="23"/>
      <c r="L235" s="24"/>
      <c r="M235" s="24"/>
      <c r="N235" s="24"/>
      <c r="O235" s="24"/>
      <c r="P235" s="9"/>
    </row>
    <row r="236" spans="1:16" ht="13.15" customHeight="1">
      <c r="D236" s="14"/>
      <c r="F236" s="13"/>
      <c r="G236" s="24"/>
      <c r="H236" s="24"/>
      <c r="I236" s="10"/>
      <c r="J236" s="24"/>
      <c r="K236" s="23"/>
      <c r="L236" s="24"/>
      <c r="M236" s="24"/>
      <c r="N236" s="24"/>
      <c r="O236" s="24"/>
      <c r="P236" s="9"/>
    </row>
    <row r="237" spans="1:16" ht="13.15" customHeight="1">
      <c r="D237" s="14"/>
      <c r="F237" s="13"/>
      <c r="G237" s="24"/>
      <c r="H237" s="24"/>
      <c r="I237" s="10"/>
      <c r="J237" s="24"/>
      <c r="K237" s="23"/>
      <c r="L237" s="24"/>
      <c r="M237" s="24"/>
      <c r="N237" s="24"/>
      <c r="O237" s="24"/>
      <c r="P237" s="9"/>
    </row>
    <row r="238" spans="1:16" ht="13.15" customHeight="1">
      <c r="D238" s="14"/>
      <c r="F238" s="13"/>
      <c r="G238" s="24"/>
      <c r="H238" s="24"/>
      <c r="I238" s="10"/>
      <c r="J238" s="24"/>
      <c r="K238" s="23"/>
      <c r="L238" s="24"/>
      <c r="M238" s="24"/>
      <c r="N238" s="24"/>
      <c r="O238" s="24"/>
      <c r="P238" s="9"/>
    </row>
    <row r="239" spans="1:16" ht="13.15" customHeight="1">
      <c r="D239" s="14"/>
      <c r="F239" s="13"/>
      <c r="G239" s="24"/>
      <c r="H239" s="24"/>
      <c r="I239" s="10"/>
      <c r="J239" s="24"/>
      <c r="K239" s="23"/>
      <c r="L239" s="24"/>
      <c r="M239" s="24"/>
      <c r="N239" s="24"/>
      <c r="O239" s="24"/>
      <c r="P239" s="9"/>
    </row>
    <row r="240" spans="1:16" ht="13.15" customHeight="1">
      <c r="D240" s="14"/>
      <c r="F240" s="13"/>
      <c r="G240" s="24"/>
      <c r="H240" s="24"/>
      <c r="I240" s="10"/>
      <c r="J240" s="24"/>
      <c r="K240" s="23"/>
      <c r="L240" s="24"/>
      <c r="M240" s="24"/>
      <c r="N240" s="24"/>
      <c r="O240" s="24"/>
      <c r="P240" s="9"/>
    </row>
    <row r="241" spans="4:16" ht="13.15" customHeight="1">
      <c r="D241" s="14"/>
      <c r="F241" s="13"/>
      <c r="G241" s="24"/>
      <c r="H241" s="24"/>
      <c r="I241" s="10"/>
      <c r="J241" s="24"/>
      <c r="K241" s="23"/>
      <c r="L241" s="24"/>
      <c r="M241" s="24"/>
      <c r="N241" s="24"/>
      <c r="O241" s="24"/>
      <c r="P241" s="9"/>
    </row>
    <row r="242" spans="4:16" ht="13.15" customHeight="1">
      <c r="D242" s="14"/>
      <c r="F242" s="13"/>
      <c r="G242" s="24"/>
      <c r="H242" s="24"/>
      <c r="I242" s="10"/>
      <c r="J242" s="24"/>
      <c r="K242" s="23"/>
      <c r="L242" s="24"/>
      <c r="M242" s="24"/>
      <c r="N242" s="24"/>
      <c r="O242" s="24"/>
      <c r="P242" s="9"/>
    </row>
    <row r="243" spans="4:16" ht="13.15" customHeight="1">
      <c r="D243" s="14"/>
      <c r="F243" s="13"/>
      <c r="G243" s="24"/>
      <c r="H243" s="24"/>
      <c r="I243" s="10"/>
      <c r="J243" s="24"/>
      <c r="K243" s="23"/>
      <c r="L243" s="24"/>
      <c r="M243" s="24"/>
      <c r="N243" s="24"/>
      <c r="O243" s="24"/>
      <c r="P243" s="9"/>
    </row>
    <row r="244" spans="4:16" ht="13.15" customHeight="1">
      <c r="D244" s="14"/>
      <c r="F244" s="13"/>
      <c r="G244" s="24"/>
      <c r="H244" s="24"/>
      <c r="I244" s="10"/>
      <c r="J244" s="24"/>
      <c r="K244" s="23"/>
      <c r="L244" s="24"/>
      <c r="M244" s="24"/>
      <c r="N244" s="24"/>
      <c r="O244" s="24"/>
      <c r="P244" s="9"/>
    </row>
    <row r="245" spans="4:16" ht="13.15" customHeight="1">
      <c r="D245" s="14"/>
      <c r="F245" s="13"/>
      <c r="G245" s="24"/>
      <c r="H245" s="24"/>
      <c r="I245" s="10"/>
      <c r="J245" s="24"/>
      <c r="K245" s="23"/>
      <c r="L245" s="24"/>
      <c r="M245" s="24"/>
      <c r="N245" s="24"/>
      <c r="O245" s="24"/>
      <c r="P245" s="9"/>
    </row>
    <row r="246" spans="4:16" ht="13.15" customHeight="1">
      <c r="D246" s="14"/>
      <c r="F246" s="13"/>
      <c r="G246" s="24"/>
      <c r="H246" s="24"/>
      <c r="I246" s="10"/>
      <c r="J246" s="24"/>
      <c r="K246" s="23"/>
      <c r="L246" s="24"/>
      <c r="M246" s="24"/>
      <c r="N246" s="24"/>
      <c r="O246" s="24"/>
      <c r="P246" s="9"/>
    </row>
    <row r="247" spans="4:16" ht="13.15" customHeight="1">
      <c r="D247" s="14"/>
      <c r="F247" s="13"/>
      <c r="G247" s="24"/>
      <c r="H247" s="24"/>
      <c r="I247" s="10"/>
      <c r="J247" s="24"/>
      <c r="K247" s="23"/>
      <c r="L247" s="24"/>
      <c r="M247" s="24"/>
      <c r="N247" s="24"/>
      <c r="O247" s="24"/>
      <c r="P247" s="9"/>
    </row>
    <row r="248" spans="4:16" ht="13.15" customHeight="1">
      <c r="D248" s="14"/>
      <c r="F248" s="13"/>
      <c r="G248" s="24"/>
      <c r="H248" s="24"/>
      <c r="I248" s="10"/>
      <c r="J248" s="24"/>
      <c r="K248" s="23"/>
      <c r="L248" s="24"/>
      <c r="M248" s="24"/>
      <c r="N248" s="24"/>
      <c r="O248" s="24"/>
      <c r="P248" s="9"/>
    </row>
    <row r="249" spans="4:16" ht="13.15" customHeight="1">
      <c r="G249" s="24"/>
      <c r="H249" s="24"/>
      <c r="I249" s="10"/>
      <c r="J249" s="24"/>
      <c r="K249" s="23"/>
      <c r="L249" s="24"/>
      <c r="M249" s="24"/>
      <c r="N249" s="24"/>
      <c r="O249" s="24"/>
      <c r="P249" s="9"/>
    </row>
    <row r="250" spans="4:16" ht="13.15" customHeight="1">
      <c r="G250" s="24"/>
      <c r="H250" s="24"/>
      <c r="I250" s="10"/>
      <c r="J250" s="24"/>
      <c r="K250" s="23"/>
      <c r="L250" s="24"/>
      <c r="M250" s="24"/>
      <c r="N250" s="24"/>
      <c r="O250" s="24"/>
      <c r="P250" s="9"/>
    </row>
  </sheetData>
  <sheetProtection selectLockedCells="1" selectUnlockedCells="1"/>
  <sortState ref="A13:W204">
    <sortCondition ref="A13:A204"/>
    <sortCondition ref="C13:C204"/>
    <sortCondition ref="D13:D204"/>
  </sortState>
  <mergeCells count="13">
    <mergeCell ref="Q13:S13"/>
    <mergeCell ref="T14:U14"/>
    <mergeCell ref="V14:W14"/>
    <mergeCell ref="T13:W13"/>
    <mergeCell ref="G12:N12"/>
    <mergeCell ref="G13:H13"/>
    <mergeCell ref="G14:H14"/>
    <mergeCell ref="I13:J13"/>
    <mergeCell ref="I14:J14"/>
    <mergeCell ref="K13:L13"/>
    <mergeCell ref="K14:L14"/>
    <mergeCell ref="M13:N13"/>
    <mergeCell ref="M14:N14"/>
  </mergeCells>
  <phoneticPr fontId="9" type="noConversion"/>
  <pageMargins left="0.65972222199999997" right="0.30972222222222201" top="0.75" bottom="0.45" header="0.5" footer="0.129861111"/>
  <pageSetup scale="85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workbookViewId="0">
      <selection activeCell="W35" sqref="W35"/>
    </sheetView>
  </sheetViews>
  <sheetFormatPr defaultRowHeight="12.75"/>
  <cols>
    <col min="1" max="1" width="12.42578125" customWidth="1"/>
    <col min="2" max="2" width="7.42578125" customWidth="1"/>
    <col min="3" max="3" width="7" customWidth="1"/>
    <col min="4" max="4" width="8.5703125" customWidth="1"/>
    <col min="5" max="5" width="1.5703125" customWidth="1"/>
    <col min="6" max="6" width="1.140625" customWidth="1"/>
    <col min="7" max="7" width="7.7109375" customWidth="1"/>
    <col min="8" max="8" width="7" customWidth="1"/>
    <col min="9" max="9" width="8" customWidth="1"/>
    <col min="10" max="10" width="1.5703125" customWidth="1"/>
    <col min="11" max="11" width="1.28515625" customWidth="1"/>
    <col min="12" max="12" width="7.5703125" customWidth="1"/>
    <col min="13" max="13" width="6.42578125" customWidth="1"/>
    <col min="14" max="14" width="8.7109375" customWidth="1"/>
    <col min="15" max="15" width="1.7109375" customWidth="1"/>
    <col min="16" max="16" width="1.140625" customWidth="1"/>
    <col min="17" max="17" width="11.42578125" customWidth="1"/>
    <col min="18" max="18" width="10.42578125" customWidth="1"/>
    <col min="19" max="19" width="10.85546875" customWidth="1"/>
    <col min="20" max="20" width="6.42578125" style="128" customWidth="1"/>
  </cols>
  <sheetData>
    <row r="1" spans="1:20">
      <c r="A1" s="1" t="s">
        <v>128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3"/>
    </row>
    <row r="2" spans="1:20">
      <c r="A2" s="1" t="s">
        <v>129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3"/>
    </row>
    <row r="3" spans="1:20" ht="13.5" thickBot="1">
      <c r="A3" s="94" t="s">
        <v>130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6"/>
    </row>
    <row r="4" spans="1:20">
      <c r="A4" s="97"/>
      <c r="B4" s="194" t="s">
        <v>102</v>
      </c>
      <c r="C4" s="194"/>
      <c r="D4" s="194"/>
      <c r="E4" s="194"/>
      <c r="F4" s="98"/>
      <c r="G4" s="194" t="s">
        <v>103</v>
      </c>
      <c r="H4" s="194"/>
      <c r="I4" s="195"/>
      <c r="J4" s="194"/>
      <c r="K4" s="99"/>
      <c r="L4" s="194" t="s">
        <v>104</v>
      </c>
      <c r="M4" s="194"/>
      <c r="N4" s="194"/>
      <c r="O4" s="194"/>
      <c r="P4" s="145"/>
      <c r="Q4" s="100" t="s">
        <v>105</v>
      </c>
      <c r="R4" s="100" t="s">
        <v>106</v>
      </c>
      <c r="S4" s="100" t="s">
        <v>107</v>
      </c>
      <c r="T4" s="101"/>
    </row>
    <row r="5" spans="1:20" ht="13.5" thickBot="1">
      <c r="A5" s="102" t="s">
        <v>10</v>
      </c>
      <c r="B5" s="103" t="s">
        <v>108</v>
      </c>
      <c r="C5" s="103" t="s">
        <v>109</v>
      </c>
      <c r="D5" s="103" t="s">
        <v>110</v>
      </c>
      <c r="E5" s="104"/>
      <c r="F5" s="105"/>
      <c r="G5" s="103" t="s">
        <v>108</v>
      </c>
      <c r="H5" s="103" t="s">
        <v>109</v>
      </c>
      <c r="I5" s="106" t="s">
        <v>111</v>
      </c>
      <c r="J5" s="104"/>
      <c r="K5" s="107"/>
      <c r="L5" s="103" t="s">
        <v>108</v>
      </c>
      <c r="M5" s="103" t="s">
        <v>109</v>
      </c>
      <c r="N5" s="103" t="s">
        <v>112</v>
      </c>
      <c r="O5" s="104"/>
      <c r="P5" s="105"/>
      <c r="Q5" s="108" t="s">
        <v>113</v>
      </c>
      <c r="R5" s="108" t="s">
        <v>114</v>
      </c>
      <c r="S5" s="108" t="s">
        <v>115</v>
      </c>
      <c r="T5" s="109" t="s">
        <v>124</v>
      </c>
    </row>
    <row r="6" spans="1:20" s="180" customFormat="1">
      <c r="A6" s="110" t="s">
        <v>16</v>
      </c>
      <c r="B6" s="154">
        <v>99.997500000000002</v>
      </c>
      <c r="C6" s="154">
        <v>3.1</v>
      </c>
      <c r="D6" s="155">
        <f t="shared" ref="D6" si="0">B6-C6</f>
        <v>96.897500000000008</v>
      </c>
      <c r="E6" s="155" t="s">
        <v>116</v>
      </c>
      <c r="F6" s="155"/>
      <c r="G6" s="154">
        <v>56.4</v>
      </c>
      <c r="H6" s="154">
        <v>60</v>
      </c>
      <c r="I6" s="155">
        <f t="shared" ref="I6" si="1">H6-G6</f>
        <v>3.6000000000000014</v>
      </c>
      <c r="J6" s="155" t="s">
        <v>116</v>
      </c>
      <c r="K6" s="155"/>
      <c r="L6" s="154">
        <v>30.8</v>
      </c>
      <c r="M6" s="154">
        <v>91.6</v>
      </c>
      <c r="N6" s="155">
        <f t="shared" ref="N6" si="2">M6-L6</f>
        <v>60.8</v>
      </c>
      <c r="O6" s="155" t="s">
        <v>116</v>
      </c>
      <c r="P6" s="155"/>
      <c r="Q6" s="156">
        <f t="shared" ref="Q6" si="3">(M6-L6)/M6*100</f>
        <v>66.375545851528386</v>
      </c>
      <c r="R6" s="155">
        <f t="shared" ref="R6" si="4">(M6-L6)/L6*100</f>
        <v>197.40259740259739</v>
      </c>
      <c r="S6" s="155">
        <f t="shared" ref="S6" si="5">Q6/$Q$6*100</f>
        <v>100</v>
      </c>
      <c r="T6" s="111">
        <v>5</v>
      </c>
    </row>
    <row r="7" spans="1:20" s="180" customFormat="1">
      <c r="A7" s="112" t="s">
        <v>19</v>
      </c>
      <c r="B7" s="157">
        <v>80.2</v>
      </c>
      <c r="C7" s="157">
        <v>3.5</v>
      </c>
      <c r="D7" s="158">
        <f t="shared" ref="D7:D29" si="6">B7-C7</f>
        <v>76.7</v>
      </c>
      <c r="E7" s="158" t="s">
        <v>116</v>
      </c>
      <c r="F7" s="158"/>
      <c r="G7" s="157">
        <v>54.2</v>
      </c>
      <c r="H7" s="157">
        <v>58</v>
      </c>
      <c r="I7" s="158">
        <f t="shared" ref="I7:I29" si="7">H7-G7</f>
        <v>3.7999999999999972</v>
      </c>
      <c r="J7" s="158" t="s">
        <v>116</v>
      </c>
      <c r="K7" s="158"/>
      <c r="L7" s="157">
        <v>45.9</v>
      </c>
      <c r="M7" s="157">
        <v>87.5</v>
      </c>
      <c r="N7" s="158">
        <f t="shared" ref="N7:N29" si="8">M7-L7</f>
        <v>41.6</v>
      </c>
      <c r="O7" s="158" t="s">
        <v>116</v>
      </c>
      <c r="P7" s="158"/>
      <c r="Q7" s="159">
        <f t="shared" ref="Q7:Q29" si="9">(M7-L7)/M7*100</f>
        <v>47.542857142857144</v>
      </c>
      <c r="R7" s="158">
        <f t="shared" ref="R7:R29" si="10">(M7-L7)/L7*100</f>
        <v>90.631808278867112</v>
      </c>
      <c r="S7" s="158">
        <f t="shared" ref="S7:S23" si="11">Q7/$Q$6*100</f>
        <v>71.627067669172931</v>
      </c>
      <c r="T7" s="113">
        <v>4</v>
      </c>
    </row>
    <row r="8" spans="1:20" s="180" customFormat="1">
      <c r="A8" s="112" t="s">
        <v>31</v>
      </c>
      <c r="B8" s="157">
        <v>66.900000000000006</v>
      </c>
      <c r="C8" s="157">
        <v>1.9</v>
      </c>
      <c r="D8" s="158">
        <f t="shared" si="6"/>
        <v>65</v>
      </c>
      <c r="E8" s="158" t="s">
        <v>116</v>
      </c>
      <c r="F8" s="158"/>
      <c r="G8" s="157">
        <v>56.3</v>
      </c>
      <c r="H8" s="157">
        <v>59.6</v>
      </c>
      <c r="I8" s="158">
        <f t="shared" si="7"/>
        <v>3.3000000000000043</v>
      </c>
      <c r="J8" s="158" t="s">
        <v>116</v>
      </c>
      <c r="K8" s="158"/>
      <c r="L8" s="157">
        <v>56.2</v>
      </c>
      <c r="M8" s="157">
        <v>103.1</v>
      </c>
      <c r="N8" s="158">
        <f t="shared" si="8"/>
        <v>46.899999999999991</v>
      </c>
      <c r="O8" s="158" t="s">
        <v>116</v>
      </c>
      <c r="P8" s="158"/>
      <c r="Q8" s="159">
        <f t="shared" si="9"/>
        <v>45.489815712900089</v>
      </c>
      <c r="R8" s="158">
        <f t="shared" si="10"/>
        <v>83.451957295373646</v>
      </c>
      <c r="S8" s="158">
        <f t="shared" si="11"/>
        <v>68.533998672724465</v>
      </c>
      <c r="T8" s="113">
        <v>4</v>
      </c>
    </row>
    <row r="9" spans="1:20" s="180" customFormat="1">
      <c r="A9" s="112" t="s">
        <v>23</v>
      </c>
      <c r="B9" s="157">
        <v>75.3</v>
      </c>
      <c r="C9" s="157">
        <v>4</v>
      </c>
      <c r="D9" s="158">
        <f t="shared" si="6"/>
        <v>71.3</v>
      </c>
      <c r="E9" s="158" t="s">
        <v>116</v>
      </c>
      <c r="F9" s="158"/>
      <c r="G9" s="157">
        <v>56.6</v>
      </c>
      <c r="H9" s="157">
        <v>59.8</v>
      </c>
      <c r="I9" s="158">
        <f t="shared" si="7"/>
        <v>3.1999999999999957</v>
      </c>
      <c r="J9" s="158" t="s">
        <v>116</v>
      </c>
      <c r="K9" s="158"/>
      <c r="L9" s="157">
        <v>66.099999999999994</v>
      </c>
      <c r="M9" s="157">
        <v>108.3</v>
      </c>
      <c r="N9" s="158">
        <f t="shared" si="8"/>
        <v>42.2</v>
      </c>
      <c r="O9" s="158" t="s">
        <v>116</v>
      </c>
      <c r="P9" s="158"/>
      <c r="Q9" s="159">
        <f t="shared" si="9"/>
        <v>38.965835641735922</v>
      </c>
      <c r="R9" s="158">
        <f t="shared" si="10"/>
        <v>63.842662632375202</v>
      </c>
      <c r="S9" s="158">
        <f t="shared" si="11"/>
        <v>58.705107644457414</v>
      </c>
      <c r="T9" s="113">
        <v>3</v>
      </c>
    </row>
    <row r="10" spans="1:20" s="180" customFormat="1">
      <c r="A10" s="112" t="s">
        <v>25</v>
      </c>
      <c r="B10" s="157">
        <v>62.8</v>
      </c>
      <c r="C10" s="157">
        <v>2.1</v>
      </c>
      <c r="D10" s="158">
        <f t="shared" si="6"/>
        <v>60.699999999999996</v>
      </c>
      <c r="E10" s="158" t="s">
        <v>116</v>
      </c>
      <c r="F10" s="158"/>
      <c r="G10" s="157">
        <v>59.5</v>
      </c>
      <c r="H10" s="157">
        <v>61.08</v>
      </c>
      <c r="I10" s="158">
        <f t="shared" si="7"/>
        <v>1.5799999999999983</v>
      </c>
      <c r="J10" s="158" t="s">
        <v>116</v>
      </c>
      <c r="K10" s="158"/>
      <c r="L10" s="157">
        <v>61.3</v>
      </c>
      <c r="M10" s="157">
        <v>88.4</v>
      </c>
      <c r="N10" s="158">
        <f t="shared" si="8"/>
        <v>27.100000000000009</v>
      </c>
      <c r="O10" s="158" t="s">
        <v>116</v>
      </c>
      <c r="P10" s="158"/>
      <c r="Q10" s="159">
        <f t="shared" si="9"/>
        <v>30.656108597285076</v>
      </c>
      <c r="R10" s="158">
        <f t="shared" si="10"/>
        <v>44.20880913539969</v>
      </c>
      <c r="S10" s="158">
        <f t="shared" si="11"/>
        <v>46.185847820909757</v>
      </c>
      <c r="T10" s="113">
        <v>3</v>
      </c>
    </row>
    <row r="11" spans="1:20" s="180" customFormat="1">
      <c r="A11" s="112" t="s">
        <v>33</v>
      </c>
      <c r="B11" s="157">
        <v>52.4</v>
      </c>
      <c r="C11" s="157">
        <v>3.6</v>
      </c>
      <c r="D11" s="158">
        <f t="shared" si="6"/>
        <v>48.8</v>
      </c>
      <c r="E11" s="158" t="s">
        <v>116</v>
      </c>
      <c r="F11" s="158"/>
      <c r="G11" s="157">
        <v>57.2</v>
      </c>
      <c r="H11" s="157">
        <v>59.4</v>
      </c>
      <c r="I11" s="158">
        <f t="shared" si="7"/>
        <v>2.1999999999999957</v>
      </c>
      <c r="J11" s="158" t="s">
        <v>116</v>
      </c>
      <c r="K11" s="158"/>
      <c r="L11" s="157">
        <v>71.8</v>
      </c>
      <c r="M11" s="157">
        <v>95.5</v>
      </c>
      <c r="N11" s="158">
        <f t="shared" si="8"/>
        <v>23.700000000000003</v>
      </c>
      <c r="O11" s="158" t="s">
        <v>116</v>
      </c>
      <c r="P11" s="158"/>
      <c r="Q11" s="159">
        <f t="shared" si="9"/>
        <v>24.816753926701573</v>
      </c>
      <c r="R11" s="158">
        <f t="shared" si="10"/>
        <v>33.008356545961007</v>
      </c>
      <c r="S11" s="158">
        <f t="shared" si="11"/>
        <v>37.388399007991183</v>
      </c>
      <c r="T11" s="113">
        <v>2</v>
      </c>
    </row>
    <row r="12" spans="1:20" s="180" customFormat="1">
      <c r="A12" s="112" t="s">
        <v>30</v>
      </c>
      <c r="B12" s="157">
        <v>16.399999999999999</v>
      </c>
      <c r="C12" s="157">
        <v>2.7</v>
      </c>
      <c r="D12" s="158">
        <f t="shared" si="6"/>
        <v>13.7</v>
      </c>
      <c r="E12" s="158" t="s">
        <v>116</v>
      </c>
      <c r="F12" s="158"/>
      <c r="G12" s="157">
        <v>56.3</v>
      </c>
      <c r="H12" s="157">
        <v>58</v>
      </c>
      <c r="I12" s="158">
        <f t="shared" si="7"/>
        <v>1.7000000000000028</v>
      </c>
      <c r="J12" s="158" t="s">
        <v>116</v>
      </c>
      <c r="K12" s="158"/>
      <c r="L12" s="157">
        <v>77.599999999999994</v>
      </c>
      <c r="M12" s="157">
        <v>96</v>
      </c>
      <c r="N12" s="158">
        <f t="shared" si="8"/>
        <v>18.400000000000006</v>
      </c>
      <c r="O12" s="158" t="s">
        <v>116</v>
      </c>
      <c r="P12" s="158"/>
      <c r="Q12" s="159">
        <f t="shared" si="9"/>
        <v>19.166666666666675</v>
      </c>
      <c r="R12" s="158">
        <f t="shared" si="10"/>
        <v>23.711340206185579</v>
      </c>
      <c r="S12" s="158">
        <f t="shared" si="11"/>
        <v>28.876096491228083</v>
      </c>
      <c r="T12" s="113">
        <v>2</v>
      </c>
    </row>
    <row r="13" spans="1:20" s="180" customFormat="1">
      <c r="A13" s="112" t="s">
        <v>32</v>
      </c>
      <c r="B13" s="157">
        <v>33.299999999999997</v>
      </c>
      <c r="C13" s="157">
        <v>3.95</v>
      </c>
      <c r="D13" s="158">
        <f t="shared" si="6"/>
        <v>29.349999999999998</v>
      </c>
      <c r="E13" s="158" t="s">
        <v>116</v>
      </c>
      <c r="F13" s="158"/>
      <c r="G13" s="157">
        <v>56.9</v>
      </c>
      <c r="H13" s="157">
        <v>58.4</v>
      </c>
      <c r="I13" s="158">
        <f t="shared" si="7"/>
        <v>1.5</v>
      </c>
      <c r="J13" s="158" t="s">
        <v>116</v>
      </c>
      <c r="K13" s="158"/>
      <c r="L13" s="157">
        <v>88.1</v>
      </c>
      <c r="M13" s="157">
        <v>106.7</v>
      </c>
      <c r="N13" s="158">
        <f t="shared" si="8"/>
        <v>18.600000000000009</v>
      </c>
      <c r="O13" s="158" t="s">
        <v>116</v>
      </c>
      <c r="P13" s="158"/>
      <c r="Q13" s="159">
        <f t="shared" si="9"/>
        <v>17.432052483598884</v>
      </c>
      <c r="R13" s="158">
        <f t="shared" si="10"/>
        <v>21.112372304199784</v>
      </c>
      <c r="S13" s="158">
        <f t="shared" si="11"/>
        <v>26.262763281211477</v>
      </c>
      <c r="T13" s="113">
        <v>2</v>
      </c>
    </row>
    <row r="14" spans="1:20" s="180" customFormat="1">
      <c r="A14" s="112" t="s">
        <v>17</v>
      </c>
      <c r="B14" s="157">
        <v>32</v>
      </c>
      <c r="C14" s="157">
        <v>3.32</v>
      </c>
      <c r="D14" s="158">
        <f t="shared" si="6"/>
        <v>28.68</v>
      </c>
      <c r="E14" s="158" t="s">
        <v>116</v>
      </c>
      <c r="F14" s="158"/>
      <c r="G14" s="157">
        <v>59.6</v>
      </c>
      <c r="H14" s="157">
        <v>60</v>
      </c>
      <c r="I14" s="158">
        <f t="shared" si="7"/>
        <v>0.39999999999999858</v>
      </c>
      <c r="J14" s="158"/>
      <c r="K14" s="158"/>
      <c r="L14" s="157">
        <v>87.3</v>
      </c>
      <c r="M14" s="157">
        <v>103.4</v>
      </c>
      <c r="N14" s="158">
        <f t="shared" si="8"/>
        <v>16.100000000000009</v>
      </c>
      <c r="O14" s="158" t="s">
        <v>116</v>
      </c>
      <c r="P14" s="158"/>
      <c r="Q14" s="159">
        <f t="shared" si="9"/>
        <v>15.57059961315281</v>
      </c>
      <c r="R14" s="158">
        <f t="shared" si="10"/>
        <v>18.442153493699895</v>
      </c>
      <c r="S14" s="158">
        <f t="shared" si="11"/>
        <v>23.458337575078904</v>
      </c>
      <c r="T14" s="113">
        <v>2</v>
      </c>
    </row>
    <row r="15" spans="1:20" s="180" customFormat="1">
      <c r="A15" s="112" t="s">
        <v>37</v>
      </c>
      <c r="B15" s="157">
        <v>6.8</v>
      </c>
      <c r="C15" s="157">
        <v>2</v>
      </c>
      <c r="D15" s="158">
        <f t="shared" si="6"/>
        <v>4.8</v>
      </c>
      <c r="E15" s="158" t="s">
        <v>116</v>
      </c>
      <c r="F15" s="158"/>
      <c r="G15" s="157">
        <v>60.5</v>
      </c>
      <c r="H15" s="157">
        <v>60.9</v>
      </c>
      <c r="I15" s="158">
        <f t="shared" si="7"/>
        <v>0.39999999999999858</v>
      </c>
      <c r="J15" s="158"/>
      <c r="K15" s="158"/>
      <c r="L15" s="157">
        <v>102</v>
      </c>
      <c r="M15" s="157">
        <v>114.4</v>
      </c>
      <c r="N15" s="158">
        <f t="shared" si="8"/>
        <v>12.400000000000006</v>
      </c>
      <c r="O15" s="158" t="s">
        <v>116</v>
      </c>
      <c r="P15" s="158"/>
      <c r="Q15" s="159">
        <f t="shared" si="9"/>
        <v>10.839160839160844</v>
      </c>
      <c r="R15" s="158">
        <f t="shared" si="10"/>
        <v>12.156862745098044</v>
      </c>
      <c r="S15" s="158">
        <f t="shared" si="11"/>
        <v>16.330051527419958</v>
      </c>
      <c r="T15" s="113">
        <v>1</v>
      </c>
    </row>
    <row r="16" spans="1:20" s="180" customFormat="1">
      <c r="A16" s="112" t="s">
        <v>28</v>
      </c>
      <c r="B16" s="157">
        <v>19.100000000000001</v>
      </c>
      <c r="C16" s="157">
        <v>2.4</v>
      </c>
      <c r="D16" s="158">
        <f t="shared" si="6"/>
        <v>16.700000000000003</v>
      </c>
      <c r="E16" s="158" t="s">
        <v>116</v>
      </c>
      <c r="F16" s="158"/>
      <c r="G16" s="157">
        <v>58.7</v>
      </c>
      <c r="H16" s="157">
        <v>59.2</v>
      </c>
      <c r="I16" s="158">
        <f t="shared" si="7"/>
        <v>0.5</v>
      </c>
      <c r="J16" s="158"/>
      <c r="K16" s="158"/>
      <c r="L16" s="157">
        <v>82.6</v>
      </c>
      <c r="M16" s="157">
        <v>92.6</v>
      </c>
      <c r="N16" s="158">
        <f t="shared" si="8"/>
        <v>10</v>
      </c>
      <c r="O16" s="158"/>
      <c r="P16" s="158"/>
      <c r="Q16" s="159">
        <f t="shared" si="9"/>
        <v>10.799136069114471</v>
      </c>
      <c r="R16" s="158">
        <f t="shared" si="10"/>
        <v>12.106537530266346</v>
      </c>
      <c r="S16" s="158">
        <f t="shared" si="11"/>
        <v>16.269751051494826</v>
      </c>
      <c r="T16" s="113">
        <v>1</v>
      </c>
    </row>
    <row r="17" spans="1:20" s="180" customFormat="1">
      <c r="A17" s="112" t="s">
        <v>26</v>
      </c>
      <c r="B17" s="157">
        <v>18.3</v>
      </c>
      <c r="C17" s="157">
        <v>2.7</v>
      </c>
      <c r="D17" s="158">
        <f t="shared" si="6"/>
        <v>15.600000000000001</v>
      </c>
      <c r="E17" s="158" t="s">
        <v>116</v>
      </c>
      <c r="F17" s="158"/>
      <c r="G17" s="157">
        <v>61.3</v>
      </c>
      <c r="H17" s="157">
        <v>61.8</v>
      </c>
      <c r="I17" s="158">
        <f t="shared" si="7"/>
        <v>0.5</v>
      </c>
      <c r="J17" s="158"/>
      <c r="K17" s="158"/>
      <c r="L17" s="157">
        <v>70.099999999999994</v>
      </c>
      <c r="M17" s="157">
        <v>76.7</v>
      </c>
      <c r="N17" s="158">
        <f t="shared" si="8"/>
        <v>6.6000000000000085</v>
      </c>
      <c r="O17" s="158"/>
      <c r="P17" s="158"/>
      <c r="Q17" s="159">
        <f t="shared" si="9"/>
        <v>8.6049543676662434</v>
      </c>
      <c r="R17" s="158">
        <f t="shared" si="10"/>
        <v>9.4151212553495132</v>
      </c>
      <c r="S17" s="158">
        <f t="shared" si="11"/>
        <v>12.964043093391906</v>
      </c>
      <c r="T17" s="113">
        <v>1</v>
      </c>
    </row>
    <row r="18" spans="1:20" s="180" customFormat="1">
      <c r="A18" s="112" t="s">
        <v>18</v>
      </c>
      <c r="B18" s="157">
        <v>17.3</v>
      </c>
      <c r="C18" s="157">
        <v>4.5</v>
      </c>
      <c r="D18" s="158">
        <f t="shared" si="6"/>
        <v>12.8</v>
      </c>
      <c r="E18" s="158" t="s">
        <v>116</v>
      </c>
      <c r="F18" s="158"/>
      <c r="G18" s="157">
        <v>58.1</v>
      </c>
      <c r="H18" s="157">
        <v>59.2</v>
      </c>
      <c r="I18" s="158">
        <f t="shared" si="7"/>
        <v>1.1000000000000014</v>
      </c>
      <c r="J18" s="158"/>
      <c r="K18" s="158"/>
      <c r="L18" s="157">
        <v>83.4</v>
      </c>
      <c r="M18" s="157">
        <v>91.2</v>
      </c>
      <c r="N18" s="158">
        <f t="shared" si="8"/>
        <v>7.7999999999999972</v>
      </c>
      <c r="O18" s="158"/>
      <c r="P18" s="158"/>
      <c r="Q18" s="159">
        <f t="shared" si="9"/>
        <v>8.5526315789473646</v>
      </c>
      <c r="R18" s="158">
        <f t="shared" si="10"/>
        <v>9.3525179856115059</v>
      </c>
      <c r="S18" s="158">
        <f t="shared" si="11"/>
        <v>12.885214681440438</v>
      </c>
      <c r="T18" s="113">
        <v>1</v>
      </c>
    </row>
    <row r="19" spans="1:20" s="180" customFormat="1">
      <c r="A19" s="112" t="s">
        <v>21</v>
      </c>
      <c r="B19" s="157">
        <v>21.7</v>
      </c>
      <c r="C19" s="157">
        <v>3.3</v>
      </c>
      <c r="D19" s="158">
        <f t="shared" si="6"/>
        <v>18.399999999999999</v>
      </c>
      <c r="E19" s="158" t="s">
        <v>116</v>
      </c>
      <c r="F19" s="158"/>
      <c r="G19" s="157">
        <v>58.5</v>
      </c>
      <c r="H19" s="157">
        <v>59.3</v>
      </c>
      <c r="I19" s="158">
        <f t="shared" si="7"/>
        <v>0.79999999999999716</v>
      </c>
      <c r="J19" s="158"/>
      <c r="K19" s="158"/>
      <c r="L19" s="157">
        <v>90.6</v>
      </c>
      <c r="M19" s="157">
        <v>98.9</v>
      </c>
      <c r="N19" s="158">
        <f t="shared" si="8"/>
        <v>8.3000000000000114</v>
      </c>
      <c r="O19" s="158"/>
      <c r="P19" s="158"/>
      <c r="Q19" s="159">
        <f t="shared" si="9"/>
        <v>8.3923154701719014</v>
      </c>
      <c r="R19" s="158">
        <f t="shared" si="10"/>
        <v>9.1611479028697715</v>
      </c>
      <c r="S19" s="158">
        <f t="shared" si="11"/>
        <v>12.643685807035299</v>
      </c>
      <c r="T19" s="113">
        <v>1</v>
      </c>
    </row>
    <row r="20" spans="1:20" s="180" customFormat="1">
      <c r="A20" s="112" t="s">
        <v>39</v>
      </c>
      <c r="B20" s="157">
        <v>15.3</v>
      </c>
      <c r="C20" s="157">
        <v>2.1</v>
      </c>
      <c r="D20" s="158">
        <f t="shared" si="6"/>
        <v>13.200000000000001</v>
      </c>
      <c r="E20" s="158" t="s">
        <v>116</v>
      </c>
      <c r="F20" s="158"/>
      <c r="G20" s="157">
        <v>60.4</v>
      </c>
      <c r="H20" s="157">
        <v>60.5</v>
      </c>
      <c r="I20" s="158">
        <f t="shared" si="7"/>
        <v>0.10000000000000142</v>
      </c>
      <c r="J20" s="158"/>
      <c r="K20" s="158"/>
      <c r="L20" s="157">
        <v>101.4</v>
      </c>
      <c r="M20" s="157">
        <v>108.7</v>
      </c>
      <c r="N20" s="158">
        <f t="shared" si="8"/>
        <v>7.2999999999999972</v>
      </c>
      <c r="O20" s="158"/>
      <c r="P20" s="158"/>
      <c r="Q20" s="159">
        <f t="shared" si="9"/>
        <v>6.7157313707451678</v>
      </c>
      <c r="R20" s="158">
        <f t="shared" si="10"/>
        <v>7.1992110453648879</v>
      </c>
      <c r="S20" s="158">
        <f t="shared" si="11"/>
        <v>10.117779499346339</v>
      </c>
      <c r="T20" s="113">
        <v>1</v>
      </c>
    </row>
    <row r="21" spans="1:20" s="180" customFormat="1">
      <c r="A21" s="150" t="s">
        <v>36</v>
      </c>
      <c r="B21" s="160">
        <v>15.8</v>
      </c>
      <c r="C21" s="160">
        <v>5.0999999999999996</v>
      </c>
      <c r="D21" s="161">
        <f t="shared" si="6"/>
        <v>10.700000000000001</v>
      </c>
      <c r="E21" s="161" t="s">
        <v>116</v>
      </c>
      <c r="F21" s="161"/>
      <c r="G21" s="160">
        <v>57.6</v>
      </c>
      <c r="H21" s="160">
        <v>58</v>
      </c>
      <c r="I21" s="161">
        <f t="shared" si="7"/>
        <v>0.39999999999999858</v>
      </c>
      <c r="J21" s="161"/>
      <c r="K21" s="161"/>
      <c r="L21" s="160">
        <v>86.4</v>
      </c>
      <c r="M21" s="160">
        <v>92.5</v>
      </c>
      <c r="N21" s="161">
        <f t="shared" si="8"/>
        <v>6.0999999999999943</v>
      </c>
      <c r="O21" s="161"/>
      <c r="P21" s="161"/>
      <c r="Q21" s="162">
        <f t="shared" si="9"/>
        <v>6.5945945945945885</v>
      </c>
      <c r="R21" s="161">
        <f t="shared" si="10"/>
        <v>7.060185185185178</v>
      </c>
      <c r="S21" s="161">
        <f t="shared" si="11"/>
        <v>9.9352773826457952</v>
      </c>
      <c r="T21" s="146">
        <v>1</v>
      </c>
    </row>
    <row r="22" spans="1:20" s="180" customFormat="1">
      <c r="A22" s="112" t="s">
        <v>27</v>
      </c>
      <c r="B22" s="157">
        <v>2.1</v>
      </c>
      <c r="C22" s="157">
        <v>1.9</v>
      </c>
      <c r="D22" s="158">
        <f t="shared" si="6"/>
        <v>0.20000000000000018</v>
      </c>
      <c r="E22" s="158"/>
      <c r="F22" s="158"/>
      <c r="G22" s="157">
        <v>59.9</v>
      </c>
      <c r="H22" s="157">
        <v>59.7</v>
      </c>
      <c r="I22" s="158">
        <f t="shared" si="7"/>
        <v>-0.19999999999999574</v>
      </c>
      <c r="J22" s="158"/>
      <c r="K22" s="158"/>
      <c r="L22" s="157">
        <v>100.7</v>
      </c>
      <c r="M22" s="157">
        <v>105.7</v>
      </c>
      <c r="N22" s="158">
        <f t="shared" si="8"/>
        <v>5</v>
      </c>
      <c r="O22" s="158"/>
      <c r="P22" s="158"/>
      <c r="Q22" s="159">
        <f t="shared" si="9"/>
        <v>4.7303689687795654</v>
      </c>
      <c r="R22" s="158">
        <f t="shared" si="10"/>
        <v>4.9652432969215488</v>
      </c>
      <c r="S22" s="158">
        <f t="shared" si="11"/>
        <v>7.1266743016481602</v>
      </c>
      <c r="T22" s="113">
        <v>0</v>
      </c>
    </row>
    <row r="23" spans="1:20" s="180" customFormat="1">
      <c r="A23" s="181" t="s">
        <v>90</v>
      </c>
      <c r="B23" s="163">
        <v>23.7</v>
      </c>
      <c r="C23" s="163">
        <v>2.1</v>
      </c>
      <c r="D23" s="164">
        <f t="shared" si="6"/>
        <v>21.599999999999998</v>
      </c>
      <c r="E23" s="164" t="s">
        <v>116</v>
      </c>
      <c r="F23" s="164"/>
      <c r="G23" s="163">
        <v>58.8</v>
      </c>
      <c r="H23" s="163">
        <v>59.1</v>
      </c>
      <c r="I23" s="164">
        <f t="shared" si="7"/>
        <v>0.30000000000000426</v>
      </c>
      <c r="J23" s="164"/>
      <c r="K23" s="164"/>
      <c r="L23" s="163">
        <v>87</v>
      </c>
      <c r="M23" s="163">
        <v>90.5</v>
      </c>
      <c r="N23" s="164">
        <f t="shared" si="8"/>
        <v>3.5</v>
      </c>
      <c r="O23" s="164"/>
      <c r="P23" s="164"/>
      <c r="Q23" s="165">
        <f t="shared" si="9"/>
        <v>3.867403314917127</v>
      </c>
      <c r="R23" s="164">
        <f t="shared" si="10"/>
        <v>4.0229885057471266</v>
      </c>
      <c r="S23" s="164">
        <f t="shared" si="11"/>
        <v>5.8265484152369869</v>
      </c>
      <c r="T23" s="147">
        <v>0</v>
      </c>
    </row>
    <row r="24" spans="1:20" s="180" customFormat="1">
      <c r="A24" s="148" t="s">
        <v>38</v>
      </c>
      <c r="B24" s="166">
        <v>2.7</v>
      </c>
      <c r="C24" s="166">
        <v>1.9</v>
      </c>
      <c r="D24" s="167">
        <f t="shared" si="6"/>
        <v>0.80000000000000027</v>
      </c>
      <c r="E24" s="167"/>
      <c r="F24" s="167"/>
      <c r="G24" s="166">
        <v>60.1</v>
      </c>
      <c r="H24" s="166">
        <v>60</v>
      </c>
      <c r="I24" s="167">
        <f t="shared" si="7"/>
        <v>-0.10000000000000142</v>
      </c>
      <c r="J24" s="167"/>
      <c r="K24" s="167"/>
      <c r="L24" s="166">
        <v>109.5</v>
      </c>
      <c r="M24" s="166">
        <v>113.9</v>
      </c>
      <c r="N24" s="167">
        <f t="shared" si="8"/>
        <v>4.4000000000000057</v>
      </c>
      <c r="O24" s="167"/>
      <c r="P24" s="167"/>
      <c r="Q24" s="168">
        <f t="shared" si="9"/>
        <v>3.8630377524144035</v>
      </c>
      <c r="R24" s="167">
        <f t="shared" si="10"/>
        <v>4.0182648401826535</v>
      </c>
      <c r="S24" s="167">
        <v>11.07</v>
      </c>
      <c r="T24" s="149">
        <v>0</v>
      </c>
    </row>
    <row r="25" spans="1:20" s="180" customFormat="1">
      <c r="A25" s="150" t="s">
        <v>34</v>
      </c>
      <c r="B25" s="160">
        <v>9.6</v>
      </c>
      <c r="C25" s="160">
        <v>3</v>
      </c>
      <c r="D25" s="161">
        <f t="shared" si="6"/>
        <v>6.6</v>
      </c>
      <c r="E25" s="161" t="s">
        <v>116</v>
      </c>
      <c r="F25" s="161"/>
      <c r="G25" s="160">
        <v>58.6</v>
      </c>
      <c r="H25" s="160">
        <v>58.4</v>
      </c>
      <c r="I25" s="161">
        <f t="shared" si="7"/>
        <v>-0.20000000000000284</v>
      </c>
      <c r="J25" s="161"/>
      <c r="K25" s="161"/>
      <c r="L25" s="160">
        <v>87.8</v>
      </c>
      <c r="M25" s="160">
        <v>91.2</v>
      </c>
      <c r="N25" s="161">
        <f t="shared" si="8"/>
        <v>3.4000000000000057</v>
      </c>
      <c r="O25" s="161"/>
      <c r="P25" s="161"/>
      <c r="Q25" s="162">
        <f t="shared" si="9"/>
        <v>3.7280701754386025</v>
      </c>
      <c r="R25" s="161">
        <f t="shared" si="10"/>
        <v>3.8724373576309858</v>
      </c>
      <c r="S25" s="161">
        <f>Q25/$Q$6*100</f>
        <v>5.6166320406278949</v>
      </c>
      <c r="T25" s="146">
        <v>0</v>
      </c>
    </row>
    <row r="26" spans="1:20" s="180" customFormat="1">
      <c r="A26" s="150" t="s">
        <v>29</v>
      </c>
      <c r="B26" s="160">
        <v>15.5</v>
      </c>
      <c r="C26" s="160">
        <v>2.6</v>
      </c>
      <c r="D26" s="161">
        <f t="shared" si="6"/>
        <v>12.9</v>
      </c>
      <c r="E26" s="161" t="s">
        <v>116</v>
      </c>
      <c r="F26" s="161"/>
      <c r="G26" s="160">
        <v>61.2</v>
      </c>
      <c r="H26" s="160">
        <v>61.6</v>
      </c>
      <c r="I26" s="161">
        <f t="shared" si="7"/>
        <v>0.39999999999999858</v>
      </c>
      <c r="J26" s="161"/>
      <c r="K26" s="161"/>
      <c r="L26" s="160">
        <v>87.8</v>
      </c>
      <c r="M26" s="160">
        <v>90</v>
      </c>
      <c r="N26" s="161">
        <f t="shared" si="8"/>
        <v>2.2000000000000028</v>
      </c>
      <c r="O26" s="161"/>
      <c r="P26" s="161"/>
      <c r="Q26" s="162">
        <f t="shared" si="9"/>
        <v>2.4444444444444478</v>
      </c>
      <c r="R26" s="161">
        <f t="shared" si="10"/>
        <v>2.5056947608200488</v>
      </c>
      <c r="S26" s="161">
        <f>Q26/$Q$6*100</f>
        <v>3.6827485380117007</v>
      </c>
      <c r="T26" s="146">
        <v>0</v>
      </c>
    </row>
    <row r="27" spans="1:20" s="180" customFormat="1">
      <c r="A27" s="150" t="s">
        <v>24</v>
      </c>
      <c r="B27" s="160">
        <v>2.7</v>
      </c>
      <c r="C27" s="160">
        <v>2</v>
      </c>
      <c r="D27" s="161">
        <f t="shared" si="6"/>
        <v>0.70000000000000018</v>
      </c>
      <c r="E27" s="161"/>
      <c r="F27" s="161"/>
      <c r="G27" s="160">
        <v>59.2</v>
      </c>
      <c r="H27" s="160">
        <v>59.3</v>
      </c>
      <c r="I27" s="161">
        <f t="shared" si="7"/>
        <v>9.9999999999994316E-2</v>
      </c>
      <c r="J27" s="161"/>
      <c r="K27" s="161"/>
      <c r="L27" s="160">
        <v>93.6</v>
      </c>
      <c r="M27" s="160">
        <v>94.4</v>
      </c>
      <c r="N27" s="161">
        <f t="shared" si="8"/>
        <v>0.80000000000001137</v>
      </c>
      <c r="O27" s="161"/>
      <c r="P27" s="161"/>
      <c r="Q27" s="162">
        <f t="shared" si="9"/>
        <v>0.84745762711865602</v>
      </c>
      <c r="R27" s="161">
        <f t="shared" si="10"/>
        <v>0.85470085470086699</v>
      </c>
      <c r="S27" s="161">
        <f>Q27/$Q$6*100</f>
        <v>1.2767618198037647</v>
      </c>
      <c r="T27" s="146">
        <v>0</v>
      </c>
    </row>
    <row r="28" spans="1:20" s="180" customFormat="1">
      <c r="A28" s="150" t="s">
        <v>20</v>
      </c>
      <c r="B28" s="160">
        <v>6.3</v>
      </c>
      <c r="C28" s="160">
        <v>2.6</v>
      </c>
      <c r="D28" s="161">
        <f t="shared" si="6"/>
        <v>3.6999999999999997</v>
      </c>
      <c r="E28" s="161"/>
      <c r="F28" s="161"/>
      <c r="G28" s="160">
        <v>60.1</v>
      </c>
      <c r="H28" s="160">
        <v>60.5</v>
      </c>
      <c r="I28" s="161">
        <f t="shared" si="7"/>
        <v>0.39999999999999858</v>
      </c>
      <c r="J28" s="161"/>
      <c r="K28" s="161"/>
      <c r="L28" s="160">
        <v>71.3</v>
      </c>
      <c r="M28" s="160">
        <v>70.599999999999994</v>
      </c>
      <c r="N28" s="161">
        <f t="shared" si="8"/>
        <v>-0.70000000000000284</v>
      </c>
      <c r="O28" s="161"/>
      <c r="P28" s="161"/>
      <c r="Q28" s="162">
        <f t="shared" si="9"/>
        <v>-0.99150141643059908</v>
      </c>
      <c r="R28" s="161">
        <f t="shared" si="10"/>
        <v>-0.98176718092567017</v>
      </c>
      <c r="S28" s="161">
        <f>Q28/$Q$6*100</f>
        <v>-1.4937751602803104</v>
      </c>
      <c r="T28" s="146">
        <v>0</v>
      </c>
    </row>
    <row r="29" spans="1:20" s="180" customFormat="1" ht="13.5" thickBot="1">
      <c r="A29" s="114" t="s">
        <v>22</v>
      </c>
      <c r="B29" s="169">
        <v>3.6</v>
      </c>
      <c r="C29" s="169">
        <v>2.1</v>
      </c>
      <c r="D29" s="170">
        <f t="shared" si="6"/>
        <v>1.5</v>
      </c>
      <c r="E29" s="170"/>
      <c r="F29" s="170"/>
      <c r="G29" s="169">
        <v>59.6</v>
      </c>
      <c r="H29" s="169">
        <v>59.8</v>
      </c>
      <c r="I29" s="170">
        <f t="shared" si="7"/>
        <v>0.19999999999999574</v>
      </c>
      <c r="J29" s="170"/>
      <c r="K29" s="170"/>
      <c r="L29" s="169">
        <v>99.1</v>
      </c>
      <c r="M29" s="169">
        <v>97.4</v>
      </c>
      <c r="N29" s="170">
        <f t="shared" si="8"/>
        <v>-1.6999999999999886</v>
      </c>
      <c r="O29" s="170"/>
      <c r="P29" s="170"/>
      <c r="Q29" s="171">
        <f t="shared" si="9"/>
        <v>-1.745379876796703</v>
      </c>
      <c r="R29" s="170">
        <f t="shared" si="10"/>
        <v>-1.7154389505549836</v>
      </c>
      <c r="S29" s="170">
        <f>Q29/$Q$6*100</f>
        <v>-2.6295525775424013</v>
      </c>
      <c r="T29" s="151">
        <v>0</v>
      </c>
    </row>
    <row r="30" spans="1:20">
      <c r="A30" s="115" t="s">
        <v>117</v>
      </c>
      <c r="B30" s="172">
        <f>AVERAGE(B6:B29)</f>
        <v>29.158229166666661</v>
      </c>
      <c r="C30" s="172">
        <f>AVERAGE(C6:C29)</f>
        <v>2.8529166666666668</v>
      </c>
      <c r="D30" s="172">
        <f>AVERAGE(D6:D29)</f>
        <v>26.30531250000001</v>
      </c>
      <c r="E30" s="172" t="s">
        <v>116</v>
      </c>
      <c r="F30" s="172" t="e">
        <f t="shared" ref="F30:S30" si="12">AVERAGE(F6:F29)</f>
        <v>#DIV/0!</v>
      </c>
      <c r="G30" s="172">
        <f>AVERAGE(G6:G29)</f>
        <v>58.566666666666656</v>
      </c>
      <c r="H30" s="172">
        <f>AVERAGE(H6:H29)</f>
        <v>59.649166666666666</v>
      </c>
      <c r="I30" s="172">
        <f>AVERAGE(I6:I29)</f>
        <v>1.0824999999999994</v>
      </c>
      <c r="J30" s="172"/>
      <c r="K30" s="172" t="e">
        <f t="shared" si="12"/>
        <v>#DIV/0!</v>
      </c>
      <c r="L30" s="172">
        <f>AVERAGE(L6:L29)</f>
        <v>80.766666666666666</v>
      </c>
      <c r="M30" s="172">
        <f>AVERAGE(M6:M29)</f>
        <v>96.216666666666683</v>
      </c>
      <c r="N30" s="172">
        <f>AVERAGE(N6:N29)</f>
        <v>15.450000000000003</v>
      </c>
      <c r="O30" s="172" t="s">
        <v>116</v>
      </c>
      <c r="P30" s="172" t="e">
        <f t="shared" si="12"/>
        <v>#DIV/0!</v>
      </c>
      <c r="Q30" s="172">
        <f t="shared" si="12"/>
        <v>15.969110871529695</v>
      </c>
      <c r="R30" s="172">
        <f t="shared" si="12"/>
        <v>27.49190685120529</v>
      </c>
      <c r="S30" s="172">
        <f t="shared" si="12"/>
        <v>24.277477440960606</v>
      </c>
      <c r="T30" s="116"/>
    </row>
    <row r="31" spans="1:20" ht="13.5" thickBot="1">
      <c r="A31" s="117" t="s">
        <v>125</v>
      </c>
      <c r="B31" s="173">
        <f>AVERAGE(B7:B29)</f>
        <v>26.078260869565224</v>
      </c>
      <c r="C31" s="173">
        <f>AVERAGE(C7:C29)</f>
        <v>2.8421739130434784</v>
      </c>
      <c r="D31" s="173">
        <f>AVERAGE(D7:D29)</f>
        <v>23.236086956521742</v>
      </c>
      <c r="E31" s="173" t="s">
        <v>116</v>
      </c>
      <c r="F31" s="173" t="e">
        <f t="shared" ref="F31:S31" si="13">AVERAGE(F7:F29)</f>
        <v>#DIV/0!</v>
      </c>
      <c r="G31" s="173">
        <f>AVERAGE(G7:G29)</f>
        <v>58.660869565217382</v>
      </c>
      <c r="H31" s="173">
        <f>AVERAGE(H7:H29)</f>
        <v>59.633913043478259</v>
      </c>
      <c r="I31" s="173">
        <f>AVERAGE(I7:I29)</f>
        <v>0.97304347826086879</v>
      </c>
      <c r="J31" s="173"/>
      <c r="K31" s="173" t="e">
        <f t="shared" si="13"/>
        <v>#DIV/0!</v>
      </c>
      <c r="L31" s="173">
        <f>AVERAGE(L7:L29)</f>
        <v>82.939130434782598</v>
      </c>
      <c r="M31" s="173">
        <f>AVERAGE(M7:M29)</f>
        <v>96.417391304347845</v>
      </c>
      <c r="N31" s="173">
        <f>AVERAGE(N7:N29)</f>
        <v>13.478260869565217</v>
      </c>
      <c r="O31" s="173" t="s">
        <v>116</v>
      </c>
      <c r="P31" s="173" t="e">
        <f t="shared" si="13"/>
        <v>#DIV/0!</v>
      </c>
      <c r="Q31" s="173">
        <f t="shared" si="13"/>
        <v>13.777526741964536</v>
      </c>
      <c r="R31" s="173">
        <f t="shared" si="13"/>
        <v>20.104485522883905</v>
      </c>
      <c r="S31" s="173">
        <f t="shared" si="13"/>
        <v>20.985193851437156</v>
      </c>
      <c r="T31" s="118"/>
    </row>
    <row r="32" spans="1:20">
      <c r="A32" s="119" t="s">
        <v>118</v>
      </c>
      <c r="B32" s="196">
        <v>0.99</v>
      </c>
      <c r="C32" s="197"/>
      <c r="D32" s="174"/>
      <c r="E32" s="174"/>
      <c r="F32" s="174"/>
      <c r="G32" s="196">
        <v>0.8</v>
      </c>
      <c r="H32" s="197"/>
      <c r="I32" s="174"/>
      <c r="J32" s="174"/>
      <c r="K32" s="174"/>
      <c r="L32" s="196">
        <v>0.75</v>
      </c>
      <c r="M32" s="197"/>
      <c r="N32" s="174"/>
      <c r="O32" s="174"/>
      <c r="P32" s="174"/>
      <c r="Q32" s="175"/>
      <c r="R32" s="174"/>
      <c r="S32" s="174"/>
      <c r="T32" s="120"/>
    </row>
    <row r="33" spans="1:20">
      <c r="A33" s="121" t="s">
        <v>119</v>
      </c>
      <c r="B33" s="199">
        <v>21.1</v>
      </c>
      <c r="C33" s="200"/>
      <c r="D33" s="176"/>
      <c r="E33" s="176"/>
      <c r="F33" s="176"/>
      <c r="G33" s="199">
        <v>1.6</v>
      </c>
      <c r="H33" s="200"/>
      <c r="I33" s="176"/>
      <c r="J33" s="176"/>
      <c r="K33" s="176"/>
      <c r="L33" s="199">
        <v>9.8000000000000007</v>
      </c>
      <c r="M33" s="200"/>
      <c r="N33" s="176"/>
      <c r="O33" s="176"/>
      <c r="P33" s="176"/>
      <c r="Q33" s="177"/>
      <c r="R33" s="176"/>
      <c r="S33" s="176"/>
      <c r="T33" s="122"/>
    </row>
    <row r="34" spans="1:20">
      <c r="A34" s="121" t="s">
        <v>120</v>
      </c>
      <c r="B34" s="199" t="s">
        <v>121</v>
      </c>
      <c r="C34" s="200"/>
      <c r="D34" s="176"/>
      <c r="E34" s="176"/>
      <c r="F34" s="176"/>
      <c r="G34" s="199" t="s">
        <v>121</v>
      </c>
      <c r="H34" s="200"/>
      <c r="I34" s="176"/>
      <c r="J34" s="176"/>
      <c r="K34" s="176"/>
      <c r="L34" s="199" t="s">
        <v>121</v>
      </c>
      <c r="M34" s="200"/>
      <c r="N34" s="176"/>
      <c r="O34" s="176"/>
      <c r="P34" s="176"/>
      <c r="Q34" s="177"/>
      <c r="R34" s="176"/>
      <c r="S34" s="176"/>
      <c r="T34" s="122"/>
    </row>
    <row r="35" spans="1:20" ht="13.5" thickBot="1">
      <c r="A35" s="123" t="s">
        <v>122</v>
      </c>
      <c r="B35" s="198">
        <v>4.7</v>
      </c>
      <c r="C35" s="198"/>
      <c r="D35" s="178"/>
      <c r="E35" s="178"/>
      <c r="F35" s="178"/>
      <c r="G35" s="198">
        <v>1.3</v>
      </c>
      <c r="H35" s="198"/>
      <c r="I35" s="178"/>
      <c r="J35" s="178"/>
      <c r="K35" s="178"/>
      <c r="L35" s="198">
        <v>12.1</v>
      </c>
      <c r="M35" s="198"/>
      <c r="N35" s="178"/>
      <c r="O35" s="178"/>
      <c r="P35" s="178"/>
      <c r="Q35" s="178"/>
      <c r="R35" s="178"/>
      <c r="S35" s="179"/>
      <c r="T35" s="124"/>
    </row>
    <row r="36" spans="1:20">
      <c r="A36" s="152" t="s">
        <v>126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6"/>
    </row>
    <row r="37" spans="1:20" ht="14.25">
      <c r="A37" s="127" t="s">
        <v>131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6"/>
    </row>
    <row r="38" spans="1:20" ht="14.25">
      <c r="A38" s="127" t="s">
        <v>127</v>
      </c>
    </row>
    <row r="39" spans="1:20">
      <c r="A39" s="153" t="s">
        <v>123</v>
      </c>
    </row>
    <row r="40" spans="1:20">
      <c r="A40" s="92"/>
    </row>
  </sheetData>
  <sheetProtection selectLockedCells="1" selectUnlockedCells="1"/>
  <sortState ref="A7:T29">
    <sortCondition descending="1" ref="Q7:Q29"/>
  </sortState>
  <mergeCells count="15">
    <mergeCell ref="B35:C35"/>
    <mergeCell ref="G35:H35"/>
    <mergeCell ref="L35:M35"/>
    <mergeCell ref="B33:C33"/>
    <mergeCell ref="G33:H33"/>
    <mergeCell ref="L33:M33"/>
    <mergeCell ref="B34:C34"/>
    <mergeCell ref="G34:H34"/>
    <mergeCell ref="L34:M34"/>
    <mergeCell ref="B4:E4"/>
    <mergeCell ref="G4:J4"/>
    <mergeCell ref="L4:O4"/>
    <mergeCell ref="B32:C32"/>
    <mergeCell ref="G32:H32"/>
    <mergeCell ref="L32:M32"/>
  </mergeCells>
  <phoneticPr fontId="9" type="noConversion"/>
  <pageMargins left="0.5" right="0.5" top="1" bottom="0.5" header="0.5" footer="0.5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Summary</vt:lpstr>
      <vt:lpstr>Data!Print_Titles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Kent</dc:creator>
  <cp:lastModifiedBy>Sprott, Jason</cp:lastModifiedBy>
  <cp:lastPrinted>2018-10-11T22:53:17Z</cp:lastPrinted>
  <dcterms:created xsi:type="dcterms:W3CDTF">2014-09-10T17:04:02Z</dcterms:created>
  <dcterms:modified xsi:type="dcterms:W3CDTF">2018-11-23T21:18:23Z</dcterms:modified>
</cp:coreProperties>
</file>