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1840" windowHeight="9975"/>
  </bookViews>
  <sheets>
    <sheet name="Adjunct FTE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M6" i="4"/>
  <c r="F6" s="1"/>
  <c r="G6" s="1"/>
  <c r="M4"/>
  <c r="F4" s="1"/>
  <c r="G4" s="1"/>
  <c r="K6"/>
  <c r="K4"/>
  <c r="J13"/>
  <c r="L13" s="1"/>
  <c r="N13" s="1"/>
  <c r="J14"/>
  <c r="L14" s="1"/>
  <c r="N14" s="1"/>
  <c r="J15"/>
  <c r="L15" s="1"/>
  <c r="N15" s="1"/>
  <c r="J16"/>
  <c r="L16" s="1"/>
  <c r="N16" s="1"/>
  <c r="J17"/>
  <c r="L17" s="1"/>
  <c r="N17" s="1"/>
  <c r="J18"/>
  <c r="L18" s="1"/>
  <c r="N18" s="1"/>
  <c r="C18"/>
  <c r="H18" s="1"/>
  <c r="C17"/>
  <c r="H17" s="1"/>
  <c r="C16"/>
  <c r="H16" s="1"/>
  <c r="C15"/>
  <c r="H15" s="1"/>
  <c r="C14"/>
  <c r="H14" s="1"/>
  <c r="C13"/>
  <c r="H13" s="1"/>
  <c r="J12"/>
  <c r="L12" s="1"/>
  <c r="N12" s="1"/>
  <c r="C12"/>
  <c r="H12" s="1"/>
  <c r="J11"/>
  <c r="L11" s="1"/>
  <c r="N11" s="1"/>
  <c r="C11"/>
  <c r="H11" s="1"/>
  <c r="J10"/>
  <c r="L10" s="1"/>
  <c r="N10" s="1"/>
  <c r="C10"/>
  <c r="H10" s="1"/>
  <c r="J9"/>
  <c r="L9" s="1"/>
  <c r="N9" s="1"/>
  <c r="C9"/>
  <c r="H9" s="1"/>
  <c r="J8"/>
  <c r="L8" s="1"/>
  <c r="N8" s="1"/>
  <c r="C8"/>
  <c r="H8" s="1"/>
  <c r="J7"/>
  <c r="L7" s="1"/>
  <c r="N7" s="1"/>
  <c r="C7"/>
  <c r="H7" s="1"/>
  <c r="J6"/>
  <c r="L6" s="1"/>
  <c r="N6" s="1"/>
  <c r="H6"/>
  <c r="J5"/>
  <c r="L5" s="1"/>
  <c r="N5" s="1"/>
  <c r="C5"/>
  <c r="J4"/>
  <c r="L4" s="1"/>
  <c r="N4" s="1"/>
  <c r="H4"/>
  <c r="M15" l="1"/>
  <c r="F15" s="1"/>
  <c r="G5"/>
  <c r="M7"/>
  <c r="F7" s="1"/>
  <c r="G7" s="1"/>
  <c r="M11"/>
  <c r="F11" s="1"/>
  <c r="M8"/>
  <c r="F8" s="1"/>
  <c r="G8" s="1"/>
  <c r="M12"/>
  <c r="F12" s="1"/>
  <c r="G12" s="1"/>
  <c r="M16"/>
  <c r="F16" s="1"/>
  <c r="M5"/>
  <c r="F5" s="1"/>
  <c r="M9"/>
  <c r="F9" s="1"/>
  <c r="G9" s="1"/>
  <c r="M13"/>
  <c r="F13" s="1"/>
  <c r="M17"/>
  <c r="F17" s="1"/>
  <c r="M10"/>
  <c r="F10" s="1"/>
  <c r="M14"/>
  <c r="F14" s="1"/>
  <c r="M18"/>
  <c r="F18" s="1"/>
  <c r="K7"/>
  <c r="K11"/>
  <c r="K15"/>
  <c r="K8"/>
  <c r="K12"/>
  <c r="K16"/>
  <c r="K5"/>
  <c r="K9"/>
  <c r="K13"/>
  <c r="K17"/>
  <c r="K10"/>
  <c r="K14"/>
  <c r="K18"/>
  <c r="G11"/>
  <c r="G10"/>
  <c r="H5"/>
  <c r="C18" i="1" l="1"/>
  <c r="C21" s="1"/>
  <c r="I21" s="1"/>
  <c r="K26"/>
  <c r="L26" s="1"/>
  <c r="M26" s="1"/>
  <c r="K25"/>
  <c r="L25" s="1"/>
  <c r="M25" s="1"/>
  <c r="K24"/>
  <c r="L24" s="1"/>
  <c r="M24" s="1"/>
  <c r="K23"/>
  <c r="L23" s="1"/>
  <c r="M23" s="1"/>
  <c r="K22"/>
  <c r="L22" s="1"/>
  <c r="M22" s="1"/>
  <c r="K21"/>
  <c r="L21" s="1"/>
  <c r="M21" s="1"/>
  <c r="K20"/>
  <c r="L20" s="1"/>
  <c r="M20" s="1"/>
  <c r="K19"/>
  <c r="L19" s="1"/>
  <c r="M19" s="1"/>
  <c r="K18"/>
  <c r="L18" s="1"/>
  <c r="M18" s="1"/>
  <c r="I18"/>
  <c r="F18" l="1"/>
  <c r="G18" s="1"/>
  <c r="H18" s="1"/>
  <c r="C26"/>
  <c r="I26" s="1"/>
  <c r="C24"/>
  <c r="I24" s="1"/>
  <c r="C22"/>
  <c r="I22" s="1"/>
  <c r="C20"/>
  <c r="C19"/>
  <c r="I19" s="1"/>
  <c r="C25"/>
  <c r="I25" s="1"/>
  <c r="C23"/>
  <c r="I23" s="1"/>
  <c r="F21"/>
  <c r="G21" s="1"/>
  <c r="H21" s="1"/>
  <c r="F26"/>
  <c r="G26" s="1"/>
  <c r="H26" s="1"/>
  <c r="U24"/>
  <c r="U25"/>
  <c r="U26"/>
  <c r="K5"/>
  <c r="L5" s="1"/>
  <c r="M5" s="1"/>
  <c r="K6"/>
  <c r="L6" s="1"/>
  <c r="M6" s="1"/>
  <c r="K7"/>
  <c r="L7" s="1"/>
  <c r="M7" s="1"/>
  <c r="K8"/>
  <c r="L8" s="1"/>
  <c r="M8" s="1"/>
  <c r="K9"/>
  <c r="L9" s="1"/>
  <c r="M9" s="1"/>
  <c r="K10"/>
  <c r="L10" s="1"/>
  <c r="M10" s="1"/>
  <c r="K11"/>
  <c r="L11" s="1"/>
  <c r="M11" s="1"/>
  <c r="K12"/>
  <c r="L12" s="1"/>
  <c r="M12" s="1"/>
  <c r="K4"/>
  <c r="L4" s="1"/>
  <c r="M4" s="1"/>
  <c r="I4"/>
  <c r="U20" s="1"/>
  <c r="I6"/>
  <c r="U22" s="1"/>
  <c r="C8"/>
  <c r="F8" s="1"/>
  <c r="G8" s="1"/>
  <c r="H8" s="1"/>
  <c r="C9"/>
  <c r="F9" s="1"/>
  <c r="G9" s="1"/>
  <c r="H9" s="1"/>
  <c r="C10"/>
  <c r="F10" s="1"/>
  <c r="G10" s="1"/>
  <c r="H10" s="1"/>
  <c r="C11"/>
  <c r="F11" s="1"/>
  <c r="G11" s="1"/>
  <c r="H11" s="1"/>
  <c r="C12"/>
  <c r="F12" s="1"/>
  <c r="C7"/>
  <c r="F7" s="1"/>
  <c r="G7" s="1"/>
  <c r="H7" s="1"/>
  <c r="C5"/>
  <c r="F5" s="1"/>
  <c r="G5" s="1"/>
  <c r="H5" s="1"/>
  <c r="F4"/>
  <c r="G4" s="1"/>
  <c r="H4" s="1"/>
  <c r="F6"/>
  <c r="G6" s="1"/>
  <c r="H6" s="1"/>
  <c r="F23" l="1"/>
  <c r="G23" s="1"/>
  <c r="H23" s="1"/>
  <c r="F22"/>
  <c r="G22" s="1"/>
  <c r="H22" s="1"/>
  <c r="F24"/>
  <c r="G24" s="1"/>
  <c r="H24" s="1"/>
  <c r="F25"/>
  <c r="G25" s="1"/>
  <c r="H25" s="1"/>
  <c r="I20"/>
  <c r="F20"/>
  <c r="G20" s="1"/>
  <c r="H20" s="1"/>
  <c r="F19"/>
  <c r="G19" s="1"/>
  <c r="H19" s="1"/>
  <c r="I7"/>
  <c r="I9"/>
  <c r="I11"/>
  <c r="I12"/>
  <c r="I5"/>
  <c r="U21" s="1"/>
  <c r="I8"/>
  <c r="I10"/>
  <c r="G12"/>
  <c r="H12" s="1"/>
</calcChain>
</file>

<file path=xl/sharedStrings.xml><?xml version="1.0" encoding="utf-8"?>
<sst xmlns="http://schemas.openxmlformats.org/spreadsheetml/2006/main" count="62" uniqueCount="26">
  <si>
    <t>New Adjunct Calcs</t>
  </si>
  <si>
    <t>Credits</t>
  </si>
  <si>
    <t>Pieces</t>
  </si>
  <si>
    <t>Total Pay Periods</t>
  </si>
  <si>
    <t>Total Hours</t>
  </si>
  <si>
    <t>Hours / Credit / Piece</t>
  </si>
  <si>
    <t>FTE</t>
  </si>
  <si>
    <t>Hrs per Piece</t>
  </si>
  <si>
    <t>Pieces per Pay Period</t>
  </si>
  <si>
    <t>Hours per Credit</t>
  </si>
  <si>
    <t>Rate per Piece</t>
  </si>
  <si>
    <t>Total Pay</t>
  </si>
  <si>
    <t>Rate (Example)</t>
  </si>
  <si>
    <t>Rate per Pay Period</t>
  </si>
  <si>
    <t>PERMS</t>
  </si>
  <si>
    <t>Lab?</t>
  </si>
  <si>
    <t>Paycycle Hours on PEARS</t>
  </si>
  <si>
    <t>Total Semester Hrs by Course</t>
  </si>
  <si>
    <t xml:space="preserve"> Adjunct Calcs for Title Code 0200</t>
  </si>
  <si>
    <t>Total Pay for Semester</t>
  </si>
  <si>
    <t>TEMPS</t>
  </si>
  <si>
    <t>Paycycle Gross Pay on PEARS</t>
  </si>
  <si>
    <t>Hrs per Piece (1)</t>
  </si>
  <si>
    <t>(1) Credits / 15 X 174</t>
  </si>
  <si>
    <t>Paycycle Pieces to Record in Positive Pay</t>
  </si>
  <si>
    <t xml:space="preserve">   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</si>
</sst>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43" fontId="0" fillId="0" borderId="0" xfId="1" applyFont="1"/>
    <xf numFmtId="10" fontId="0" fillId="0" borderId="0" xfId="2" applyNumberFormat="1" applyFont="1"/>
    <xf numFmtId="0" fontId="0" fillId="0" borderId="1" xfId="0" applyFont="1" applyBorder="1" applyAlignment="1">
      <alignment horizontal="center" wrapText="1"/>
    </xf>
    <xf numFmtId="43" fontId="0" fillId="0" borderId="1" xfId="1" applyFont="1" applyBorder="1" applyAlignment="1">
      <alignment horizontal="center" wrapText="1"/>
    </xf>
    <xf numFmtId="10" fontId="0" fillId="0" borderId="1" xfId="2" applyNumberFormat="1" applyFont="1" applyBorder="1" applyAlignment="1">
      <alignment horizontal="center" wrapText="1"/>
    </xf>
    <xf numFmtId="0" fontId="2" fillId="0" borderId="0" xfId="0" applyFont="1"/>
    <xf numFmtId="43" fontId="0" fillId="2" borderId="0" xfId="1" applyFont="1" applyFill="1"/>
    <xf numFmtId="0" fontId="0" fillId="3" borderId="0" xfId="0" applyFill="1"/>
    <xf numFmtId="43" fontId="0" fillId="3" borderId="0" xfId="1" applyFont="1" applyFill="1"/>
    <xf numFmtId="10" fontId="0" fillId="3" borderId="0" xfId="2" applyNumberFormat="1" applyFont="1" applyFill="1"/>
    <xf numFmtId="0" fontId="0" fillId="0" borderId="0" xfId="0" applyFill="1"/>
    <xf numFmtId="43" fontId="0" fillId="0" borderId="0" xfId="1" applyFont="1" applyFill="1"/>
    <xf numFmtId="10" fontId="0" fillId="0" borderId="0" xfId="2" applyNumberFormat="1" applyFont="1" applyFill="1"/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3" fontId="1" fillId="0" borderId="1" xfId="1" applyFont="1" applyBorder="1" applyAlignment="1">
      <alignment horizontal="center" wrapText="1"/>
    </xf>
    <xf numFmtId="43" fontId="1" fillId="0" borderId="0" xfId="1" applyFont="1"/>
    <xf numFmtId="43" fontId="1" fillId="3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="110" zoomScaleNormal="110" workbookViewId="0">
      <selection activeCell="F3" sqref="F3"/>
    </sheetView>
  </sheetViews>
  <sheetFormatPr defaultRowHeight="15"/>
  <cols>
    <col min="1" max="1" width="9.28515625" customWidth="1"/>
    <col min="2" max="3" width="9.28515625" style="2" customWidth="1"/>
    <col min="4" max="4" width="11.7109375" style="2" customWidth="1"/>
    <col min="5" max="6" width="9.28515625" style="2" customWidth="1"/>
    <col min="7" max="7" width="9.28515625" style="2" hidden="1" customWidth="1"/>
    <col min="8" max="8" width="9.28515625" style="3" customWidth="1"/>
    <col min="9" max="9" width="10.42578125" style="2" customWidth="1"/>
    <col min="10" max="10" width="9.5703125" style="2" bestFit="1" customWidth="1"/>
    <col min="11" max="13" width="9.5703125" style="2" customWidth="1"/>
    <col min="14" max="14" width="9.42578125" style="2" customWidth="1"/>
  </cols>
  <sheetData>
    <row r="1" spans="1:15">
      <c r="A1" s="7" t="s">
        <v>18</v>
      </c>
      <c r="E1" s="2" t="s">
        <v>25</v>
      </c>
    </row>
    <row r="2" spans="1:15" ht="9" customHeight="1"/>
    <row r="3" spans="1:15" s="1" customFormat="1" ht="57" customHeight="1">
      <c r="A3" s="4" t="s">
        <v>1</v>
      </c>
      <c r="B3" s="5" t="s">
        <v>2</v>
      </c>
      <c r="C3" s="5" t="s">
        <v>22</v>
      </c>
      <c r="D3" s="16" t="s">
        <v>24</v>
      </c>
      <c r="E3" s="5" t="s">
        <v>3</v>
      </c>
      <c r="F3" s="5" t="s">
        <v>9</v>
      </c>
      <c r="G3" s="5" t="s">
        <v>5</v>
      </c>
      <c r="H3" s="6" t="s">
        <v>6</v>
      </c>
      <c r="I3" s="5" t="s">
        <v>12</v>
      </c>
      <c r="J3" s="5" t="s">
        <v>10</v>
      </c>
      <c r="K3" s="16" t="s">
        <v>16</v>
      </c>
      <c r="L3" s="16" t="s">
        <v>21</v>
      </c>
      <c r="M3" s="18" t="s">
        <v>17</v>
      </c>
      <c r="N3" s="18" t="s">
        <v>19</v>
      </c>
      <c r="O3" s="17"/>
    </row>
    <row r="4" spans="1:15">
      <c r="A4">
        <v>1</v>
      </c>
      <c r="B4" s="2">
        <v>4.5</v>
      </c>
      <c r="C4" s="2">
        <v>11.6</v>
      </c>
      <c r="D4" s="2">
        <v>0.5</v>
      </c>
      <c r="E4" s="2">
        <v>9</v>
      </c>
      <c r="F4" s="2">
        <f t="shared" ref="F4:F18" si="0">M4/A4</f>
        <v>52.199999999999996</v>
      </c>
      <c r="G4" s="2">
        <f t="shared" ref="G4:G12" si="1">F4/B4</f>
        <v>11.6</v>
      </c>
      <c r="H4" s="3">
        <f t="shared" ref="H4:H18" si="2">C4/174</f>
        <v>6.6666666666666666E-2</v>
      </c>
      <c r="I4" s="8">
        <v>500</v>
      </c>
      <c r="J4" s="2">
        <f t="shared" ref="J4:J18" si="3">ROUND(I4/B4,2)</f>
        <v>111.11</v>
      </c>
      <c r="K4" s="2">
        <f t="shared" ref="K4:K18" si="4">+C4*D4</f>
        <v>5.8</v>
      </c>
      <c r="L4" s="2">
        <f>ROUND(J4/2,2)</f>
        <v>55.56</v>
      </c>
      <c r="M4" s="19">
        <f t="shared" ref="M4:M18" si="5">+C4*B4</f>
        <v>52.199999999999996</v>
      </c>
      <c r="N4" s="19">
        <f>L4*9</f>
        <v>500.04</v>
      </c>
      <c r="O4" t="s">
        <v>20</v>
      </c>
    </row>
    <row r="5" spans="1:15">
      <c r="A5">
        <v>2</v>
      </c>
      <c r="B5" s="2">
        <v>4.5</v>
      </c>
      <c r="C5" s="2">
        <f>$C$4*A5</f>
        <v>23.2</v>
      </c>
      <c r="D5" s="2">
        <v>0.5</v>
      </c>
      <c r="E5" s="2">
        <v>9</v>
      </c>
      <c r="F5" s="2">
        <f t="shared" si="0"/>
        <v>52.199999999999996</v>
      </c>
      <c r="G5" s="2">
        <f t="shared" si="1"/>
        <v>11.6</v>
      </c>
      <c r="H5" s="3">
        <f t="shared" si="2"/>
        <v>0.13333333333333333</v>
      </c>
      <c r="I5" s="8">
        <v>1000</v>
      </c>
      <c r="J5" s="2">
        <f t="shared" si="3"/>
        <v>222.22</v>
      </c>
      <c r="K5" s="2">
        <f t="shared" si="4"/>
        <v>11.6</v>
      </c>
      <c r="L5" s="2">
        <f t="shared" ref="L5:L12" si="6">ROUND(J5/2,2)</f>
        <v>111.11</v>
      </c>
      <c r="M5" s="19">
        <f t="shared" si="5"/>
        <v>104.39999999999999</v>
      </c>
      <c r="N5" s="19">
        <f t="shared" ref="N5:N12" si="7">L5*9</f>
        <v>999.99</v>
      </c>
      <c r="O5" t="s">
        <v>20</v>
      </c>
    </row>
    <row r="6" spans="1:15">
      <c r="A6">
        <v>3</v>
      </c>
      <c r="B6" s="2">
        <v>4.5</v>
      </c>
      <c r="C6" s="2">
        <v>34.799999999999997</v>
      </c>
      <c r="D6" s="2">
        <v>0.5</v>
      </c>
      <c r="E6" s="2">
        <v>9</v>
      </c>
      <c r="F6" s="2">
        <f t="shared" si="0"/>
        <v>52.199999999999996</v>
      </c>
      <c r="G6" s="2">
        <f t="shared" si="1"/>
        <v>11.6</v>
      </c>
      <c r="H6" s="3">
        <f t="shared" si="2"/>
        <v>0.19999999999999998</v>
      </c>
      <c r="I6" s="8">
        <v>1500</v>
      </c>
      <c r="J6" s="2">
        <f t="shared" si="3"/>
        <v>333.33</v>
      </c>
      <c r="K6" s="2">
        <f t="shared" si="4"/>
        <v>17.399999999999999</v>
      </c>
      <c r="L6" s="2">
        <f t="shared" si="6"/>
        <v>166.67</v>
      </c>
      <c r="M6" s="19">
        <f t="shared" si="5"/>
        <v>156.6</v>
      </c>
      <c r="N6" s="19">
        <f t="shared" si="7"/>
        <v>1500.03</v>
      </c>
      <c r="O6" t="s">
        <v>20</v>
      </c>
    </row>
    <row r="7" spans="1:15">
      <c r="A7">
        <v>4</v>
      </c>
      <c r="B7" s="2">
        <v>4.5</v>
      </c>
      <c r="C7" s="2">
        <f>$C$4*A7</f>
        <v>46.4</v>
      </c>
      <c r="D7" s="2">
        <v>0.5</v>
      </c>
      <c r="E7" s="2">
        <v>9</v>
      </c>
      <c r="F7" s="2">
        <f t="shared" si="0"/>
        <v>52.199999999999996</v>
      </c>
      <c r="G7" s="2">
        <f t="shared" si="1"/>
        <v>11.6</v>
      </c>
      <c r="H7" s="3">
        <f t="shared" si="2"/>
        <v>0.26666666666666666</v>
      </c>
      <c r="I7" s="8">
        <v>2000</v>
      </c>
      <c r="J7" s="2">
        <f t="shared" si="3"/>
        <v>444.44</v>
      </c>
      <c r="K7" s="2">
        <f t="shared" si="4"/>
        <v>23.2</v>
      </c>
      <c r="L7" s="2">
        <f t="shared" si="6"/>
        <v>222.22</v>
      </c>
      <c r="M7" s="19">
        <f t="shared" si="5"/>
        <v>208.79999999999998</v>
      </c>
      <c r="N7" s="19">
        <f t="shared" si="7"/>
        <v>1999.98</v>
      </c>
      <c r="O7" t="s">
        <v>20</v>
      </c>
    </row>
    <row r="8" spans="1:15">
      <c r="A8">
        <v>5</v>
      </c>
      <c r="B8" s="2">
        <v>4.5</v>
      </c>
      <c r="C8" s="2">
        <f t="shared" ref="C8:C18" si="8">$C$4*A8</f>
        <v>58</v>
      </c>
      <c r="D8" s="2">
        <v>0.5</v>
      </c>
      <c r="E8" s="2">
        <v>9</v>
      </c>
      <c r="F8" s="2">
        <f t="shared" si="0"/>
        <v>52.2</v>
      </c>
      <c r="G8" s="2">
        <f t="shared" si="1"/>
        <v>11.600000000000001</v>
      </c>
      <c r="H8" s="3">
        <f t="shared" si="2"/>
        <v>0.33333333333333331</v>
      </c>
      <c r="I8" s="8">
        <v>2500</v>
      </c>
      <c r="J8" s="2">
        <f t="shared" si="3"/>
        <v>555.55999999999995</v>
      </c>
      <c r="K8" s="2">
        <f t="shared" si="4"/>
        <v>29</v>
      </c>
      <c r="L8" s="2">
        <f t="shared" si="6"/>
        <v>277.77999999999997</v>
      </c>
      <c r="M8" s="19">
        <f t="shared" si="5"/>
        <v>261</v>
      </c>
      <c r="N8" s="19">
        <f t="shared" si="7"/>
        <v>2500.0199999999995</v>
      </c>
      <c r="O8" t="s">
        <v>20</v>
      </c>
    </row>
    <row r="9" spans="1:15">
      <c r="A9">
        <v>6</v>
      </c>
      <c r="B9" s="2">
        <v>4.5</v>
      </c>
      <c r="C9" s="2">
        <f t="shared" si="8"/>
        <v>69.599999999999994</v>
      </c>
      <c r="D9" s="2">
        <v>0.5</v>
      </c>
      <c r="E9" s="2">
        <v>9</v>
      </c>
      <c r="F9" s="2">
        <f t="shared" si="0"/>
        <v>52.199999999999996</v>
      </c>
      <c r="G9" s="2">
        <f t="shared" si="1"/>
        <v>11.6</v>
      </c>
      <c r="H9" s="3">
        <f t="shared" si="2"/>
        <v>0.39999999999999997</v>
      </c>
      <c r="I9" s="8">
        <v>3000</v>
      </c>
      <c r="J9" s="2">
        <f t="shared" si="3"/>
        <v>666.67</v>
      </c>
      <c r="K9" s="2">
        <f t="shared" si="4"/>
        <v>34.799999999999997</v>
      </c>
      <c r="L9" s="2">
        <f t="shared" si="6"/>
        <v>333.34</v>
      </c>
      <c r="M9" s="19">
        <f t="shared" si="5"/>
        <v>313.2</v>
      </c>
      <c r="N9" s="19">
        <f t="shared" si="7"/>
        <v>3000.06</v>
      </c>
      <c r="O9" t="s">
        <v>20</v>
      </c>
    </row>
    <row r="10" spans="1:15">
      <c r="A10">
        <v>7</v>
      </c>
      <c r="B10" s="2">
        <v>4.5</v>
      </c>
      <c r="C10" s="2">
        <f t="shared" si="8"/>
        <v>81.2</v>
      </c>
      <c r="D10" s="2">
        <v>0.5</v>
      </c>
      <c r="E10" s="2">
        <v>9</v>
      </c>
      <c r="F10" s="2">
        <f t="shared" si="0"/>
        <v>52.2</v>
      </c>
      <c r="G10" s="2">
        <f t="shared" si="1"/>
        <v>11.600000000000001</v>
      </c>
      <c r="H10" s="3">
        <f t="shared" si="2"/>
        <v>0.46666666666666667</v>
      </c>
      <c r="I10" s="8">
        <v>3500</v>
      </c>
      <c r="J10" s="2">
        <f t="shared" si="3"/>
        <v>777.78</v>
      </c>
      <c r="K10" s="2">
        <f t="shared" si="4"/>
        <v>40.6</v>
      </c>
      <c r="L10" s="2">
        <f t="shared" si="6"/>
        <v>388.89</v>
      </c>
      <c r="M10" s="19">
        <f t="shared" si="5"/>
        <v>365.40000000000003</v>
      </c>
      <c r="N10" s="19">
        <f t="shared" si="7"/>
        <v>3500.0099999999998</v>
      </c>
      <c r="O10" t="s">
        <v>20</v>
      </c>
    </row>
    <row r="11" spans="1:15">
      <c r="A11" s="9">
        <v>8</v>
      </c>
      <c r="B11" s="10">
        <v>4.5</v>
      </c>
      <c r="C11" s="10">
        <f t="shared" si="8"/>
        <v>92.8</v>
      </c>
      <c r="D11" s="10">
        <v>0.5</v>
      </c>
      <c r="E11" s="10">
        <v>9</v>
      </c>
      <c r="F11" s="2">
        <f t="shared" si="0"/>
        <v>52.199999999999996</v>
      </c>
      <c r="G11" s="10">
        <f t="shared" si="1"/>
        <v>11.6</v>
      </c>
      <c r="H11" s="11">
        <f t="shared" si="2"/>
        <v>0.53333333333333333</v>
      </c>
      <c r="I11" s="8">
        <v>4000</v>
      </c>
      <c r="J11" s="10">
        <f t="shared" si="3"/>
        <v>888.89</v>
      </c>
      <c r="K11" s="2">
        <f t="shared" si="4"/>
        <v>46.4</v>
      </c>
      <c r="L11" s="10">
        <f t="shared" si="6"/>
        <v>444.45</v>
      </c>
      <c r="M11" s="19">
        <f t="shared" si="5"/>
        <v>417.59999999999997</v>
      </c>
      <c r="N11" s="20">
        <f>L11*9</f>
        <v>4000.0499999999997</v>
      </c>
      <c r="O11" s="9" t="s">
        <v>14</v>
      </c>
    </row>
    <row r="12" spans="1:15">
      <c r="A12" s="9">
        <v>9</v>
      </c>
      <c r="B12" s="10">
        <v>4.5</v>
      </c>
      <c r="C12" s="10">
        <f t="shared" si="8"/>
        <v>104.39999999999999</v>
      </c>
      <c r="D12" s="10">
        <v>0.5</v>
      </c>
      <c r="E12" s="10">
        <v>9</v>
      </c>
      <c r="F12" s="2">
        <f t="shared" si="0"/>
        <v>52.199999999999996</v>
      </c>
      <c r="G12" s="10">
        <f t="shared" si="1"/>
        <v>11.6</v>
      </c>
      <c r="H12" s="11">
        <f t="shared" si="2"/>
        <v>0.6</v>
      </c>
      <c r="I12" s="8">
        <v>4500</v>
      </c>
      <c r="J12" s="10">
        <f t="shared" si="3"/>
        <v>1000</v>
      </c>
      <c r="K12" s="2">
        <f t="shared" si="4"/>
        <v>52.199999999999996</v>
      </c>
      <c r="L12" s="10">
        <f t="shared" si="6"/>
        <v>500</v>
      </c>
      <c r="M12" s="19">
        <f t="shared" si="5"/>
        <v>469.79999999999995</v>
      </c>
      <c r="N12" s="20">
        <f t="shared" si="7"/>
        <v>4500</v>
      </c>
      <c r="O12" s="9" t="s">
        <v>14</v>
      </c>
    </row>
    <row r="13" spans="1:15">
      <c r="A13" s="9">
        <v>10</v>
      </c>
      <c r="B13" s="10">
        <v>4.5</v>
      </c>
      <c r="C13" s="10">
        <f t="shared" si="8"/>
        <v>116</v>
      </c>
      <c r="D13" s="10">
        <v>0.5</v>
      </c>
      <c r="E13" s="10">
        <v>9</v>
      </c>
      <c r="F13" s="2">
        <f t="shared" si="0"/>
        <v>52.2</v>
      </c>
      <c r="H13" s="11">
        <f t="shared" si="2"/>
        <v>0.66666666666666663</v>
      </c>
      <c r="I13" s="8">
        <v>5000</v>
      </c>
      <c r="J13" s="10">
        <f t="shared" si="3"/>
        <v>1111.1099999999999</v>
      </c>
      <c r="K13" s="2">
        <f t="shared" si="4"/>
        <v>58</v>
      </c>
      <c r="L13" s="10">
        <f t="shared" ref="L13:L18" si="9">ROUND(J13/2,2)</f>
        <v>555.55999999999995</v>
      </c>
      <c r="M13" s="19">
        <f t="shared" si="5"/>
        <v>522</v>
      </c>
      <c r="N13" s="20">
        <f t="shared" ref="N13:N18" si="10">L13*9</f>
        <v>5000.0399999999991</v>
      </c>
      <c r="O13" s="9" t="s">
        <v>14</v>
      </c>
    </row>
    <row r="14" spans="1:15">
      <c r="A14" s="9">
        <v>11</v>
      </c>
      <c r="B14" s="10">
        <v>4.5</v>
      </c>
      <c r="C14" s="10">
        <f t="shared" si="8"/>
        <v>127.6</v>
      </c>
      <c r="D14" s="10">
        <v>0.5</v>
      </c>
      <c r="E14" s="10">
        <v>9</v>
      </c>
      <c r="F14" s="2">
        <f t="shared" si="0"/>
        <v>52.199999999999996</v>
      </c>
      <c r="H14" s="11">
        <f t="shared" si="2"/>
        <v>0.73333333333333328</v>
      </c>
      <c r="I14" s="8">
        <v>5500</v>
      </c>
      <c r="J14" s="10">
        <f t="shared" si="3"/>
        <v>1222.22</v>
      </c>
      <c r="K14" s="2">
        <f t="shared" si="4"/>
        <v>63.8</v>
      </c>
      <c r="L14" s="10">
        <f t="shared" si="9"/>
        <v>611.11</v>
      </c>
      <c r="M14" s="19">
        <f t="shared" si="5"/>
        <v>574.19999999999993</v>
      </c>
      <c r="N14" s="20">
        <f t="shared" si="10"/>
        <v>5499.99</v>
      </c>
      <c r="O14" s="9" t="s">
        <v>14</v>
      </c>
    </row>
    <row r="15" spans="1:15">
      <c r="A15" s="9">
        <v>12</v>
      </c>
      <c r="B15" s="10">
        <v>4.5</v>
      </c>
      <c r="C15" s="10">
        <f t="shared" si="8"/>
        <v>139.19999999999999</v>
      </c>
      <c r="D15" s="10">
        <v>0.5</v>
      </c>
      <c r="E15" s="10">
        <v>9</v>
      </c>
      <c r="F15" s="2">
        <f t="shared" si="0"/>
        <v>52.199999999999996</v>
      </c>
      <c r="H15" s="11">
        <f t="shared" si="2"/>
        <v>0.79999999999999993</v>
      </c>
      <c r="I15" s="8">
        <v>6000</v>
      </c>
      <c r="J15" s="10">
        <f t="shared" si="3"/>
        <v>1333.33</v>
      </c>
      <c r="K15" s="2">
        <f t="shared" si="4"/>
        <v>69.599999999999994</v>
      </c>
      <c r="L15" s="10">
        <f t="shared" si="9"/>
        <v>666.67</v>
      </c>
      <c r="M15" s="19">
        <f t="shared" si="5"/>
        <v>626.4</v>
      </c>
      <c r="N15" s="20">
        <f t="shared" si="10"/>
        <v>6000.03</v>
      </c>
      <c r="O15" s="9" t="s">
        <v>14</v>
      </c>
    </row>
    <row r="16" spans="1:15">
      <c r="A16" s="9">
        <v>13</v>
      </c>
      <c r="B16" s="10">
        <v>4.5</v>
      </c>
      <c r="C16" s="10">
        <f t="shared" si="8"/>
        <v>150.79999999999998</v>
      </c>
      <c r="D16" s="10">
        <v>0.5</v>
      </c>
      <c r="E16" s="10">
        <v>9</v>
      </c>
      <c r="F16" s="2">
        <f t="shared" si="0"/>
        <v>52.199999999999996</v>
      </c>
      <c r="H16" s="11">
        <f t="shared" si="2"/>
        <v>0.86666666666666659</v>
      </c>
      <c r="I16" s="8">
        <v>6500</v>
      </c>
      <c r="J16" s="10">
        <f t="shared" si="3"/>
        <v>1444.44</v>
      </c>
      <c r="K16" s="2">
        <f t="shared" si="4"/>
        <v>75.399999999999991</v>
      </c>
      <c r="L16" s="10">
        <f t="shared" si="9"/>
        <v>722.22</v>
      </c>
      <c r="M16" s="19">
        <f t="shared" si="5"/>
        <v>678.59999999999991</v>
      </c>
      <c r="N16" s="20">
        <f t="shared" si="10"/>
        <v>6499.9800000000005</v>
      </c>
      <c r="O16" s="9" t="s">
        <v>14</v>
      </c>
    </row>
    <row r="17" spans="1:15">
      <c r="A17" s="9">
        <v>14</v>
      </c>
      <c r="B17" s="10">
        <v>4.5</v>
      </c>
      <c r="C17" s="10">
        <f t="shared" si="8"/>
        <v>162.4</v>
      </c>
      <c r="D17" s="10">
        <v>0.5</v>
      </c>
      <c r="E17" s="10">
        <v>9</v>
      </c>
      <c r="F17" s="2">
        <f t="shared" si="0"/>
        <v>52.2</v>
      </c>
      <c r="H17" s="11">
        <f t="shared" si="2"/>
        <v>0.93333333333333335</v>
      </c>
      <c r="I17" s="8">
        <v>7000</v>
      </c>
      <c r="J17" s="10">
        <f t="shared" si="3"/>
        <v>1555.56</v>
      </c>
      <c r="K17" s="2">
        <f t="shared" si="4"/>
        <v>81.2</v>
      </c>
      <c r="L17" s="10">
        <f t="shared" si="9"/>
        <v>777.78</v>
      </c>
      <c r="M17" s="19">
        <f t="shared" si="5"/>
        <v>730.80000000000007</v>
      </c>
      <c r="N17" s="20">
        <f t="shared" si="10"/>
        <v>7000.0199999999995</v>
      </c>
      <c r="O17" s="9" t="s">
        <v>14</v>
      </c>
    </row>
    <row r="18" spans="1:15">
      <c r="A18" s="9">
        <v>15</v>
      </c>
      <c r="B18" s="10">
        <v>4.5</v>
      </c>
      <c r="C18" s="10">
        <f t="shared" si="8"/>
        <v>174</v>
      </c>
      <c r="D18" s="10">
        <v>0.5</v>
      </c>
      <c r="E18" s="10">
        <v>9</v>
      </c>
      <c r="F18" s="2">
        <f t="shared" si="0"/>
        <v>52.2</v>
      </c>
      <c r="H18" s="11">
        <f t="shared" si="2"/>
        <v>1</v>
      </c>
      <c r="I18" s="8">
        <v>7500</v>
      </c>
      <c r="J18" s="10">
        <f t="shared" si="3"/>
        <v>1666.67</v>
      </c>
      <c r="K18" s="2">
        <f t="shared" si="4"/>
        <v>87</v>
      </c>
      <c r="L18" s="10">
        <f t="shared" si="9"/>
        <v>833.34</v>
      </c>
      <c r="M18" s="19">
        <f t="shared" si="5"/>
        <v>783</v>
      </c>
      <c r="N18" s="20">
        <f t="shared" si="10"/>
        <v>7500.06</v>
      </c>
      <c r="O18" s="9" t="s">
        <v>14</v>
      </c>
    </row>
    <row r="20" spans="1:15">
      <c r="A20" t="s">
        <v>23</v>
      </c>
    </row>
  </sheetData>
  <pageMargins left="0.7" right="0.7" top="0.75" bottom="0.75" header="0.3" footer="0.3"/>
  <pageSetup scale="90" orientation="landscape" r:id="rId1"/>
  <headerFooter>
    <oddHeader>&amp;CWashington State University
Payroll Services</oddHeader>
    <oddFooter>&amp;CPage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26"/>
  <sheetViews>
    <sheetView workbookViewId="0">
      <selection activeCell="I12" sqref="I12"/>
    </sheetView>
  </sheetViews>
  <sheetFormatPr defaultRowHeight="15"/>
  <cols>
    <col min="1" max="1" width="9.28515625" customWidth="1"/>
    <col min="2" max="7" width="9.28515625" style="2" customWidth="1"/>
    <col min="8" max="8" width="9.28515625" style="2" hidden="1" customWidth="1"/>
    <col min="9" max="9" width="9.28515625" style="3" customWidth="1"/>
    <col min="10" max="10" width="10.42578125" style="2" customWidth="1"/>
    <col min="11" max="11" width="9.5703125" style="2" bestFit="1" customWidth="1"/>
    <col min="12" max="12" width="9.5703125" style="2" customWidth="1"/>
    <col min="13" max="13" width="9.42578125" style="2" customWidth="1"/>
  </cols>
  <sheetData>
    <row r="1" spans="1:14">
      <c r="A1" s="7" t="s">
        <v>0</v>
      </c>
    </row>
    <row r="2" spans="1:14" ht="9" customHeight="1"/>
    <row r="3" spans="1:14" s="1" customFormat="1" ht="46.5" customHeight="1">
      <c r="A3" s="4" t="s">
        <v>1</v>
      </c>
      <c r="B3" s="5" t="s">
        <v>2</v>
      </c>
      <c r="C3" s="5" t="s">
        <v>7</v>
      </c>
      <c r="D3" s="5" t="s">
        <v>8</v>
      </c>
      <c r="E3" s="5" t="s">
        <v>3</v>
      </c>
      <c r="F3" s="5" t="s">
        <v>4</v>
      </c>
      <c r="G3" s="5" t="s">
        <v>9</v>
      </c>
      <c r="H3" s="5" t="s">
        <v>5</v>
      </c>
      <c r="I3" s="6" t="s">
        <v>6</v>
      </c>
      <c r="J3" s="5" t="s">
        <v>12</v>
      </c>
      <c r="K3" s="5" t="s">
        <v>10</v>
      </c>
      <c r="L3" s="5" t="s">
        <v>13</v>
      </c>
      <c r="M3" s="5" t="s">
        <v>11</v>
      </c>
    </row>
    <row r="4" spans="1:14">
      <c r="A4">
        <v>1</v>
      </c>
      <c r="B4" s="2">
        <v>4.5</v>
      </c>
      <c r="C4" s="2">
        <v>11.6</v>
      </c>
      <c r="D4" s="2">
        <v>0.5</v>
      </c>
      <c r="E4" s="2">
        <v>9</v>
      </c>
      <c r="F4" s="2">
        <f>C4*B4</f>
        <v>52.199999999999996</v>
      </c>
      <c r="G4" s="2">
        <f t="shared" ref="G4:H7" si="0">F4/A4</f>
        <v>52.199999999999996</v>
      </c>
      <c r="H4" s="2">
        <f t="shared" si="0"/>
        <v>11.6</v>
      </c>
      <c r="I4" s="3">
        <f>C4/174</f>
        <v>6.6666666666666666E-2</v>
      </c>
      <c r="J4" s="8">
        <v>500</v>
      </c>
      <c r="K4" s="2">
        <f>ROUND(J4/B4,2)</f>
        <v>111.11</v>
      </c>
      <c r="L4" s="2">
        <f>ROUND(K4/2,2)</f>
        <v>55.56</v>
      </c>
      <c r="M4" s="2">
        <f>L4*9</f>
        <v>500.04</v>
      </c>
    </row>
    <row r="5" spans="1:14">
      <c r="A5">
        <v>2</v>
      </c>
      <c r="B5" s="2">
        <v>4.5</v>
      </c>
      <c r="C5" s="2">
        <f>$C$4*A5</f>
        <v>23.2</v>
      </c>
      <c r="D5" s="2">
        <v>0.5</v>
      </c>
      <c r="E5" s="2">
        <v>9</v>
      </c>
      <c r="F5" s="2">
        <f>C5*B5</f>
        <v>104.39999999999999</v>
      </c>
      <c r="G5" s="2">
        <f t="shared" si="0"/>
        <v>52.199999999999996</v>
      </c>
      <c r="H5" s="2">
        <f t="shared" si="0"/>
        <v>11.6</v>
      </c>
      <c r="I5" s="3">
        <f t="shared" ref="I5" si="1">C5/174</f>
        <v>0.13333333333333333</v>
      </c>
      <c r="J5" s="8">
        <v>1000</v>
      </c>
      <c r="K5" s="2">
        <f t="shared" ref="K5:K12" si="2">ROUND(J5/B5,2)</f>
        <v>222.22</v>
      </c>
      <c r="L5" s="2">
        <f t="shared" ref="L5:L12" si="3">ROUND(K5/2,2)</f>
        <v>111.11</v>
      </c>
      <c r="M5" s="2">
        <f t="shared" ref="M5:M12" si="4">L5*9</f>
        <v>999.99</v>
      </c>
    </row>
    <row r="6" spans="1:14">
      <c r="A6">
        <v>3</v>
      </c>
      <c r="B6" s="2">
        <v>4.5</v>
      </c>
      <c r="C6" s="2">
        <v>34.799999999999997</v>
      </c>
      <c r="D6" s="2">
        <v>0.5</v>
      </c>
      <c r="E6" s="2">
        <v>9</v>
      </c>
      <c r="F6" s="2">
        <f>C6*B6</f>
        <v>156.6</v>
      </c>
      <c r="G6" s="2">
        <f t="shared" si="0"/>
        <v>52.199999999999996</v>
      </c>
      <c r="H6" s="2">
        <f t="shared" si="0"/>
        <v>11.6</v>
      </c>
      <c r="I6" s="3">
        <f>C6/174</f>
        <v>0.19999999999999998</v>
      </c>
      <c r="J6" s="8">
        <v>1500</v>
      </c>
      <c r="K6" s="2">
        <f t="shared" si="2"/>
        <v>333.33</v>
      </c>
      <c r="L6" s="2">
        <f t="shared" si="3"/>
        <v>166.67</v>
      </c>
      <c r="M6" s="2">
        <f t="shared" si="4"/>
        <v>1500.03</v>
      </c>
    </row>
    <row r="7" spans="1:14">
      <c r="A7">
        <v>4</v>
      </c>
      <c r="B7" s="2">
        <v>4.5</v>
      </c>
      <c r="C7" s="2">
        <f>$C$4*A7</f>
        <v>46.4</v>
      </c>
      <c r="D7" s="2">
        <v>0.5</v>
      </c>
      <c r="E7" s="2">
        <v>9</v>
      </c>
      <c r="F7" s="2">
        <f>C7*B7</f>
        <v>208.79999999999998</v>
      </c>
      <c r="G7" s="2">
        <f t="shared" si="0"/>
        <v>52.199999999999996</v>
      </c>
      <c r="H7" s="2">
        <f t="shared" si="0"/>
        <v>11.6</v>
      </c>
      <c r="I7" s="3">
        <f t="shared" ref="I7:I11" si="5">C7/174</f>
        <v>0.26666666666666666</v>
      </c>
      <c r="J7" s="8">
        <v>2000</v>
      </c>
      <c r="K7" s="2">
        <f t="shared" si="2"/>
        <v>444.44</v>
      </c>
      <c r="L7" s="2">
        <f t="shared" si="3"/>
        <v>222.22</v>
      </c>
      <c r="M7" s="2">
        <f t="shared" si="4"/>
        <v>1999.98</v>
      </c>
    </row>
    <row r="8" spans="1:14">
      <c r="A8">
        <v>5</v>
      </c>
      <c r="B8" s="2">
        <v>4.5</v>
      </c>
      <c r="C8" s="2">
        <f t="shared" ref="C8:C12" si="6">$C$4*A8</f>
        <v>58</v>
      </c>
      <c r="D8" s="2">
        <v>0.5</v>
      </c>
      <c r="E8" s="2">
        <v>9</v>
      </c>
      <c r="F8" s="2">
        <f t="shared" ref="F8:F12" si="7">C8*B8</f>
        <v>261</v>
      </c>
      <c r="G8" s="2">
        <f t="shared" ref="G8:H8" si="8">F8/A8</f>
        <v>52.2</v>
      </c>
      <c r="H8" s="2">
        <f t="shared" si="8"/>
        <v>11.600000000000001</v>
      </c>
      <c r="I8" s="3">
        <f t="shared" si="5"/>
        <v>0.33333333333333331</v>
      </c>
      <c r="J8" s="8">
        <v>2500</v>
      </c>
      <c r="K8" s="2">
        <f t="shared" si="2"/>
        <v>555.55999999999995</v>
      </c>
      <c r="L8" s="2">
        <f t="shared" si="3"/>
        <v>277.77999999999997</v>
      </c>
      <c r="M8" s="2">
        <f t="shared" si="4"/>
        <v>2500.0199999999995</v>
      </c>
    </row>
    <row r="9" spans="1:14">
      <c r="A9">
        <v>6</v>
      </c>
      <c r="B9" s="2">
        <v>4.5</v>
      </c>
      <c r="C9" s="2">
        <f t="shared" si="6"/>
        <v>69.599999999999994</v>
      </c>
      <c r="D9" s="2">
        <v>0.5</v>
      </c>
      <c r="E9" s="2">
        <v>9</v>
      </c>
      <c r="F9" s="2">
        <f t="shared" si="7"/>
        <v>313.2</v>
      </c>
      <c r="G9" s="2">
        <f t="shared" ref="G9:H9" si="9">F9/A9</f>
        <v>52.199999999999996</v>
      </c>
      <c r="H9" s="2">
        <f t="shared" si="9"/>
        <v>11.6</v>
      </c>
      <c r="I9" s="3">
        <f t="shared" si="5"/>
        <v>0.39999999999999997</v>
      </c>
      <c r="J9" s="8">
        <v>3000</v>
      </c>
      <c r="K9" s="2">
        <f t="shared" si="2"/>
        <v>666.67</v>
      </c>
      <c r="L9" s="2">
        <f t="shared" si="3"/>
        <v>333.34</v>
      </c>
      <c r="M9" s="2">
        <f t="shared" si="4"/>
        <v>3000.06</v>
      </c>
    </row>
    <row r="10" spans="1:14">
      <c r="A10">
        <v>7</v>
      </c>
      <c r="B10" s="2">
        <v>4.5</v>
      </c>
      <c r="C10" s="2">
        <f t="shared" si="6"/>
        <v>81.2</v>
      </c>
      <c r="D10" s="2">
        <v>0.5</v>
      </c>
      <c r="E10" s="2">
        <v>9</v>
      </c>
      <c r="F10" s="2">
        <f t="shared" si="7"/>
        <v>365.40000000000003</v>
      </c>
      <c r="G10" s="2">
        <f t="shared" ref="G10:H10" si="10">F10/A10</f>
        <v>52.2</v>
      </c>
      <c r="H10" s="2">
        <f t="shared" si="10"/>
        <v>11.600000000000001</v>
      </c>
      <c r="I10" s="3">
        <f t="shared" si="5"/>
        <v>0.46666666666666667</v>
      </c>
      <c r="J10" s="8">
        <v>3500</v>
      </c>
      <c r="K10" s="2">
        <f t="shared" si="2"/>
        <v>777.78</v>
      </c>
      <c r="L10" s="2">
        <f t="shared" si="3"/>
        <v>388.89</v>
      </c>
      <c r="M10" s="2">
        <f t="shared" si="4"/>
        <v>3500.0099999999998</v>
      </c>
    </row>
    <row r="11" spans="1:14">
      <c r="A11" s="9">
        <v>8</v>
      </c>
      <c r="B11" s="10">
        <v>4.5</v>
      </c>
      <c r="C11" s="10">
        <f t="shared" si="6"/>
        <v>92.8</v>
      </c>
      <c r="D11" s="10">
        <v>0.5</v>
      </c>
      <c r="E11" s="10">
        <v>9</v>
      </c>
      <c r="F11" s="10">
        <f t="shared" si="7"/>
        <v>417.59999999999997</v>
      </c>
      <c r="G11" s="10">
        <f t="shared" ref="G11:H11" si="11">F11/A11</f>
        <v>52.199999999999996</v>
      </c>
      <c r="H11" s="10">
        <f t="shared" si="11"/>
        <v>11.6</v>
      </c>
      <c r="I11" s="11">
        <f t="shared" si="5"/>
        <v>0.53333333333333333</v>
      </c>
      <c r="J11" s="10">
        <v>4000</v>
      </c>
      <c r="K11" s="10">
        <f t="shared" si="2"/>
        <v>888.89</v>
      </c>
      <c r="L11" s="10">
        <f t="shared" si="3"/>
        <v>444.45</v>
      </c>
      <c r="M11" s="10">
        <f>L11*9</f>
        <v>4000.0499999999997</v>
      </c>
      <c r="N11" s="9" t="s">
        <v>14</v>
      </c>
    </row>
    <row r="12" spans="1:14">
      <c r="A12" s="9">
        <v>9</v>
      </c>
      <c r="B12" s="10">
        <v>4.5</v>
      </c>
      <c r="C12" s="10">
        <f t="shared" si="6"/>
        <v>104.39999999999999</v>
      </c>
      <c r="D12" s="10">
        <v>0.5</v>
      </c>
      <c r="E12" s="10">
        <v>9</v>
      </c>
      <c r="F12" s="10">
        <f t="shared" si="7"/>
        <v>469.79999999999995</v>
      </c>
      <c r="G12" s="10">
        <f>F12/A12</f>
        <v>52.199999999999996</v>
      </c>
      <c r="H12" s="10">
        <f t="shared" ref="H12" si="12">G12/B12</f>
        <v>11.6</v>
      </c>
      <c r="I12" s="11">
        <f>C12/174</f>
        <v>0.6</v>
      </c>
      <c r="J12" s="10">
        <v>4500</v>
      </c>
      <c r="K12" s="10">
        <f t="shared" si="2"/>
        <v>1000</v>
      </c>
      <c r="L12" s="10">
        <f t="shared" si="3"/>
        <v>500</v>
      </c>
      <c r="M12" s="10">
        <f t="shared" si="4"/>
        <v>4500</v>
      </c>
      <c r="N12" s="9" t="s">
        <v>14</v>
      </c>
    </row>
    <row r="16" spans="1:14">
      <c r="A16" s="15" t="s">
        <v>15</v>
      </c>
    </row>
    <row r="17" spans="1:21" ht="45">
      <c r="A17" s="4" t="s">
        <v>1</v>
      </c>
      <c r="B17" s="5" t="s">
        <v>2</v>
      </c>
      <c r="C17" s="5" t="s">
        <v>7</v>
      </c>
      <c r="D17" s="5" t="s">
        <v>8</v>
      </c>
      <c r="E17" s="5" t="s">
        <v>3</v>
      </c>
      <c r="F17" s="5" t="s">
        <v>4</v>
      </c>
      <c r="G17" s="5" t="s">
        <v>9</v>
      </c>
      <c r="H17" s="5" t="s">
        <v>5</v>
      </c>
      <c r="I17" s="6" t="s">
        <v>6</v>
      </c>
      <c r="J17" s="5" t="s">
        <v>12</v>
      </c>
      <c r="K17" s="5" t="s">
        <v>10</v>
      </c>
      <c r="L17" s="5" t="s">
        <v>13</v>
      </c>
      <c r="M17" s="5" t="s">
        <v>11</v>
      </c>
    </row>
    <row r="18" spans="1:21">
      <c r="A18">
        <v>1</v>
      </c>
      <c r="B18" s="2">
        <v>4.5</v>
      </c>
      <c r="C18" s="2">
        <f>11.6*0.375</f>
        <v>4.3499999999999996</v>
      </c>
      <c r="D18" s="2">
        <v>0.5</v>
      </c>
      <c r="E18" s="2">
        <v>9</v>
      </c>
      <c r="F18" s="2">
        <f>C18*B18</f>
        <v>19.574999999999999</v>
      </c>
      <c r="G18" s="2">
        <f t="shared" ref="G18:G25" si="13">F18/A18</f>
        <v>19.574999999999999</v>
      </c>
      <c r="H18" s="2">
        <f t="shared" ref="H18:H26" si="14">G18/B18</f>
        <v>4.3499999999999996</v>
      </c>
      <c r="I18" s="3">
        <f>C18/174</f>
        <v>2.4999999999999998E-2</v>
      </c>
      <c r="J18" s="8">
        <v>1000</v>
      </c>
      <c r="K18" s="2">
        <f>ROUND(J18/B18,2)</f>
        <v>222.22</v>
      </c>
      <c r="L18" s="2">
        <f>ROUND(K18/2,2)</f>
        <v>111.11</v>
      </c>
      <c r="M18" s="2">
        <f>L18*9</f>
        <v>999.99</v>
      </c>
    </row>
    <row r="19" spans="1:21">
      <c r="A19">
        <v>2</v>
      </c>
      <c r="B19" s="2">
        <v>4.5</v>
      </c>
      <c r="C19" s="2">
        <f>$C$18*A19</f>
        <v>8.6999999999999993</v>
      </c>
      <c r="D19" s="2">
        <v>0.5</v>
      </c>
      <c r="E19" s="2">
        <v>9</v>
      </c>
      <c r="F19" s="2">
        <f>C19*B19</f>
        <v>39.15</v>
      </c>
      <c r="G19" s="2">
        <f t="shared" si="13"/>
        <v>19.574999999999999</v>
      </c>
      <c r="H19" s="2">
        <f t="shared" si="14"/>
        <v>4.3499999999999996</v>
      </c>
      <c r="I19" s="3">
        <f t="shared" ref="I19" si="15">C19/174</f>
        <v>4.9999999999999996E-2</v>
      </c>
      <c r="J19" s="8">
        <v>2000</v>
      </c>
      <c r="K19" s="2">
        <f t="shared" ref="K19:K26" si="16">ROUND(J19/B19,2)</f>
        <v>444.44</v>
      </c>
      <c r="L19" s="2">
        <f t="shared" ref="L19:L26" si="17">ROUND(K19/2,2)</f>
        <v>222.22</v>
      </c>
      <c r="M19" s="2">
        <f t="shared" ref="M19:M24" si="18">L19*9</f>
        <v>1999.98</v>
      </c>
    </row>
    <row r="20" spans="1:21">
      <c r="A20">
        <v>3</v>
      </c>
      <c r="B20" s="2">
        <v>4.5</v>
      </c>
      <c r="C20" s="2">
        <f t="shared" ref="C20:C26" si="19">$C$18*A20</f>
        <v>13.049999999999999</v>
      </c>
      <c r="D20" s="2">
        <v>0.5</v>
      </c>
      <c r="E20" s="2">
        <v>9</v>
      </c>
      <c r="F20" s="2">
        <f>C20*B20</f>
        <v>58.724999999999994</v>
      </c>
      <c r="G20" s="2">
        <f t="shared" si="13"/>
        <v>19.574999999999999</v>
      </c>
      <c r="H20" s="2">
        <f t="shared" si="14"/>
        <v>4.3499999999999996</v>
      </c>
      <c r="I20" s="3">
        <f>C20/174</f>
        <v>7.4999999999999997E-2</v>
      </c>
      <c r="J20" s="8">
        <v>3000</v>
      </c>
      <c r="K20" s="2">
        <f t="shared" si="16"/>
        <v>666.67</v>
      </c>
      <c r="L20" s="2">
        <f t="shared" si="17"/>
        <v>333.34</v>
      </c>
      <c r="M20" s="2">
        <f t="shared" si="18"/>
        <v>3000.06</v>
      </c>
      <c r="R20" s="2"/>
      <c r="S20" s="2"/>
      <c r="T20" s="3">
        <v>2.5000000000000001E-2</v>
      </c>
      <c r="U20" s="3">
        <f>T20/I4</f>
        <v>0.375</v>
      </c>
    </row>
    <row r="21" spans="1:21">
      <c r="A21">
        <v>4</v>
      </c>
      <c r="B21" s="2">
        <v>4.5</v>
      </c>
      <c r="C21" s="2">
        <f t="shared" si="19"/>
        <v>17.399999999999999</v>
      </c>
      <c r="D21" s="2">
        <v>0.5</v>
      </c>
      <c r="E21" s="2">
        <v>9</v>
      </c>
      <c r="F21" s="2">
        <f>C21*B21</f>
        <v>78.3</v>
      </c>
      <c r="G21" s="2">
        <f t="shared" si="13"/>
        <v>19.574999999999999</v>
      </c>
      <c r="H21" s="2">
        <f t="shared" si="14"/>
        <v>4.3499999999999996</v>
      </c>
      <c r="I21" s="3">
        <f t="shared" ref="I21:I25" si="20">C21/174</f>
        <v>9.9999999999999992E-2</v>
      </c>
      <c r="J21" s="8">
        <v>4000</v>
      </c>
      <c r="K21" s="2">
        <f t="shared" si="16"/>
        <v>888.89</v>
      </c>
      <c r="L21" s="2">
        <f t="shared" si="17"/>
        <v>444.45</v>
      </c>
      <c r="M21" s="2">
        <f t="shared" si="18"/>
        <v>4000.0499999999997</v>
      </c>
      <c r="R21" s="2"/>
      <c r="S21" s="2"/>
      <c r="T21" s="3">
        <v>0.05</v>
      </c>
      <c r="U21" s="3">
        <f>T21/I5</f>
        <v>0.375</v>
      </c>
    </row>
    <row r="22" spans="1:21">
      <c r="A22">
        <v>5</v>
      </c>
      <c r="B22" s="2">
        <v>4.5</v>
      </c>
      <c r="C22" s="2">
        <f t="shared" si="19"/>
        <v>21.75</v>
      </c>
      <c r="D22" s="2">
        <v>0.5</v>
      </c>
      <c r="E22" s="2">
        <v>9</v>
      </c>
      <c r="F22" s="2">
        <f t="shared" ref="F22:F26" si="21">C22*B22</f>
        <v>97.875</v>
      </c>
      <c r="G22" s="2">
        <f t="shared" si="13"/>
        <v>19.574999999999999</v>
      </c>
      <c r="H22" s="2">
        <f t="shared" si="14"/>
        <v>4.3499999999999996</v>
      </c>
      <c r="I22" s="3">
        <f t="shared" si="20"/>
        <v>0.125</v>
      </c>
      <c r="J22" s="8">
        <v>5000</v>
      </c>
      <c r="K22" s="2">
        <f t="shared" si="16"/>
        <v>1111.1099999999999</v>
      </c>
      <c r="L22" s="2">
        <f t="shared" si="17"/>
        <v>555.55999999999995</v>
      </c>
      <c r="M22" s="2">
        <f t="shared" si="18"/>
        <v>5000.0399999999991</v>
      </c>
      <c r="R22" s="2"/>
      <c r="S22" s="2"/>
      <c r="T22" s="3">
        <v>7.4999999999999997E-2</v>
      </c>
      <c r="U22" s="3">
        <f>T22/I6</f>
        <v>0.375</v>
      </c>
    </row>
    <row r="23" spans="1:21">
      <c r="A23">
        <v>6</v>
      </c>
      <c r="B23" s="2">
        <v>4.5</v>
      </c>
      <c r="C23" s="2">
        <f t="shared" si="19"/>
        <v>26.099999999999998</v>
      </c>
      <c r="D23" s="2">
        <v>0.5</v>
      </c>
      <c r="E23" s="2">
        <v>9</v>
      </c>
      <c r="F23" s="2">
        <f t="shared" si="21"/>
        <v>117.44999999999999</v>
      </c>
      <c r="G23" s="2">
        <f t="shared" si="13"/>
        <v>19.574999999999999</v>
      </c>
      <c r="H23" s="2">
        <f t="shared" si="14"/>
        <v>4.3499999999999996</v>
      </c>
      <c r="I23" s="3">
        <f t="shared" si="20"/>
        <v>0.15</v>
      </c>
      <c r="J23" s="8">
        <v>6000</v>
      </c>
      <c r="K23" s="2">
        <f t="shared" si="16"/>
        <v>1333.33</v>
      </c>
      <c r="L23" s="2">
        <f t="shared" si="17"/>
        <v>666.67</v>
      </c>
      <c r="M23" s="2">
        <f t="shared" si="18"/>
        <v>6000.03</v>
      </c>
      <c r="R23" s="2"/>
      <c r="S23" s="2"/>
      <c r="T23" s="3"/>
      <c r="U23" s="2"/>
    </row>
    <row r="24" spans="1:21">
      <c r="A24">
        <v>7</v>
      </c>
      <c r="B24" s="2">
        <v>4.5</v>
      </c>
      <c r="C24" s="2">
        <f t="shared" si="19"/>
        <v>30.449999999999996</v>
      </c>
      <c r="D24" s="2">
        <v>0.5</v>
      </c>
      <c r="E24" s="2">
        <v>9</v>
      </c>
      <c r="F24" s="2">
        <f t="shared" si="21"/>
        <v>137.02499999999998</v>
      </c>
      <c r="G24" s="2">
        <f t="shared" si="13"/>
        <v>19.574999999999996</v>
      </c>
      <c r="H24" s="2">
        <f t="shared" si="14"/>
        <v>4.3499999999999988</v>
      </c>
      <c r="I24" s="3">
        <f t="shared" si="20"/>
        <v>0.17499999999999999</v>
      </c>
      <c r="J24" s="8">
        <v>7000</v>
      </c>
      <c r="K24" s="2">
        <f t="shared" si="16"/>
        <v>1555.56</v>
      </c>
      <c r="L24" s="2">
        <f t="shared" si="17"/>
        <v>777.78</v>
      </c>
      <c r="M24" s="2">
        <f t="shared" si="18"/>
        <v>7000.0199999999995</v>
      </c>
      <c r="R24" s="3">
        <v>0.02</v>
      </c>
      <c r="S24" s="2"/>
      <c r="T24" s="3">
        <v>0.05</v>
      </c>
      <c r="U24" s="3">
        <f>R24/T24</f>
        <v>0.39999999999999997</v>
      </c>
    </row>
    <row r="25" spans="1:21">
      <c r="A25" s="12">
        <v>8</v>
      </c>
      <c r="B25" s="13">
        <v>4.5</v>
      </c>
      <c r="C25" s="13">
        <f t="shared" si="19"/>
        <v>34.799999999999997</v>
      </c>
      <c r="D25" s="13">
        <v>0.5</v>
      </c>
      <c r="E25" s="13">
        <v>9</v>
      </c>
      <c r="F25" s="13">
        <f t="shared" si="21"/>
        <v>156.6</v>
      </c>
      <c r="G25" s="13">
        <f t="shared" si="13"/>
        <v>19.574999999999999</v>
      </c>
      <c r="H25" s="13">
        <f t="shared" si="14"/>
        <v>4.3499999999999996</v>
      </c>
      <c r="I25" s="14">
        <f t="shared" si="20"/>
        <v>0.19999999999999998</v>
      </c>
      <c r="J25" s="8">
        <v>8000</v>
      </c>
      <c r="K25" s="13">
        <f t="shared" si="16"/>
        <v>1777.78</v>
      </c>
      <c r="L25" s="13">
        <f t="shared" si="17"/>
        <v>888.89</v>
      </c>
      <c r="M25" s="13">
        <f>L25*9</f>
        <v>8000.01</v>
      </c>
      <c r="R25" s="3">
        <v>0.04</v>
      </c>
      <c r="S25" s="2"/>
      <c r="T25" s="3">
        <v>0.1</v>
      </c>
      <c r="U25" s="3">
        <f t="shared" ref="U25:U26" si="22">R25/T25</f>
        <v>0.39999999999999997</v>
      </c>
    </row>
    <row r="26" spans="1:21">
      <c r="A26" s="12">
        <v>9</v>
      </c>
      <c r="B26" s="13">
        <v>4.5</v>
      </c>
      <c r="C26" s="13">
        <f t="shared" si="19"/>
        <v>39.15</v>
      </c>
      <c r="D26" s="13">
        <v>0.5</v>
      </c>
      <c r="E26" s="13">
        <v>9</v>
      </c>
      <c r="F26" s="13">
        <f t="shared" si="21"/>
        <v>176.17499999999998</v>
      </c>
      <c r="G26" s="13">
        <f>F26/A26</f>
        <v>19.574999999999999</v>
      </c>
      <c r="H26" s="13">
        <f t="shared" si="14"/>
        <v>4.3499999999999996</v>
      </c>
      <c r="I26" s="14">
        <f>C26/174</f>
        <v>0.22500000000000001</v>
      </c>
      <c r="J26" s="8">
        <v>9000</v>
      </c>
      <c r="K26" s="13">
        <f t="shared" si="16"/>
        <v>2000</v>
      </c>
      <c r="L26" s="13">
        <f t="shared" si="17"/>
        <v>1000</v>
      </c>
      <c r="M26" s="13">
        <f t="shared" ref="M26" si="23">L26*9</f>
        <v>9000</v>
      </c>
      <c r="R26" s="3">
        <v>0.06</v>
      </c>
      <c r="S26" s="2"/>
      <c r="T26" s="3">
        <v>0.15</v>
      </c>
      <c r="U26" s="3">
        <f t="shared" si="22"/>
        <v>0.4</v>
      </c>
    </row>
  </sheetData>
  <pageMargins left="0.7" right="0.7" top="0.75" bottom="0.75" header="0.3" footer="0.3"/>
  <pageSetup orientation="landscape" r:id="rId1"/>
  <headerFooter>
    <oddHeader>&amp;CWashington State University
Payroll Services</oddHeader>
    <oddFooter>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Adjunct FTE</vt:lpstr>
      <vt:lpstr>Sheet1</vt:lpstr>
      <vt:lpstr>Sheet2</vt:lpstr>
      <vt:lpstr>Sheet3</vt:lpstr>
    </vt:vector>
  </TitlesOfParts>
  <Company>Vancouver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dlcowan</dc:creator>
  <cp:lastModifiedBy>James Kennedy</cp:lastModifiedBy>
  <cp:lastPrinted>2011-08-08T16:18:26Z</cp:lastPrinted>
  <dcterms:created xsi:type="dcterms:W3CDTF">2011-04-14T17:18:32Z</dcterms:created>
  <dcterms:modified xsi:type="dcterms:W3CDTF">2011-08-08T16:18:54Z</dcterms:modified>
</cp:coreProperties>
</file>