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showInkAnnotation="0" checkCompatibility="1" autoCompressPictures="0"/>
  <mc:AlternateContent xmlns:mc="http://schemas.openxmlformats.org/markup-compatibility/2006">
    <mc:Choice Requires="x15">
      <x15ac:absPath xmlns:x15ac="http://schemas.microsoft.com/office/spreadsheetml/2010/11/ac" url="\\WSUSKAGIT-FILES\Shared Files\`Ag and Hort\Cultivating Success\2019\Weekly Course Material\Week 10\"/>
    </mc:Choice>
  </mc:AlternateContent>
  <xr:revisionPtr revIDLastSave="0" documentId="8_{0BE428AB-CC01-4CE5-A6D3-5C637ABA9D35}" xr6:coauthVersionLast="41" xr6:coauthVersionMax="41" xr10:uidLastSave="{00000000-0000-0000-0000-000000000000}"/>
  <bookViews>
    <workbookView xWindow="735" yWindow="735" windowWidth="26745" windowHeight="14670" tabRatio="500" xr2:uid="{00000000-000D-0000-FFFF-FFFF00000000}"/>
  </bookViews>
  <sheets>
    <sheet name="Cost per Unit" sheetId="1" r:id="rId1"/>
    <sheet name="Espanol" sheetId="3" r:id="rId2"/>
    <sheet name="Espanol print" sheetId="4" r:id="rId3"/>
    <sheet name="Labor Pie Chart" sheetId="2" r:id="rId4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54" i="4" l="1"/>
  <c r="B15" i="3"/>
  <c r="B16" i="3"/>
  <c r="B18" i="3"/>
  <c r="B25" i="3"/>
  <c r="B27" i="3"/>
  <c r="B31" i="3"/>
  <c r="B33" i="3"/>
  <c r="B39" i="3"/>
  <c r="B41" i="3"/>
  <c r="B45" i="3"/>
  <c r="B46" i="3"/>
  <c r="B49" i="3"/>
  <c r="B54" i="3"/>
  <c r="B31" i="1"/>
  <c r="B33" i="1"/>
  <c r="B25" i="1"/>
  <c r="B27" i="1"/>
  <c r="B15" i="1"/>
  <c r="B16" i="1"/>
  <c r="B18" i="1"/>
  <c r="B39" i="1"/>
  <c r="B41" i="1"/>
  <c r="B45" i="1"/>
  <c r="B46" i="1"/>
  <c r="B49" i="1"/>
  <c r="B54" i="1"/>
  <c r="B9" i="2"/>
  <c r="B1" i="2"/>
  <c r="B2" i="2"/>
  <c r="B3" i="2"/>
  <c r="B4" i="2"/>
  <c r="B5" i="2"/>
  <c r="B6" i="2"/>
  <c r="B7" i="2"/>
  <c r="B8" i="2"/>
  <c r="A2" i="2"/>
  <c r="A3" i="2"/>
  <c r="A4" i="2"/>
  <c r="A5" i="2"/>
  <c r="A6" i="2"/>
  <c r="A7" i="2"/>
  <c r="A8" i="2"/>
  <c r="A1" i="2"/>
  <c r="B10" i="2"/>
</calcChain>
</file>

<file path=xl/sharedStrings.xml><?xml version="1.0" encoding="utf-8"?>
<sst xmlns="http://schemas.openxmlformats.org/spreadsheetml/2006/main" count="282" uniqueCount="146">
  <si>
    <t>Crop</t>
  </si>
  <si>
    <t>A</t>
  </si>
  <si>
    <t>Crop Unit</t>
  </si>
  <si>
    <t>B</t>
  </si>
  <si>
    <t>Price per Crop Unit</t>
  </si>
  <si>
    <t>C</t>
  </si>
  <si>
    <t>Space Planted</t>
  </si>
  <si>
    <t>D</t>
  </si>
  <si>
    <t>E</t>
  </si>
  <si>
    <t>LABOR COSTS</t>
  </si>
  <si>
    <t>Bed Preparation</t>
  </si>
  <si>
    <t>Direct Seeding</t>
  </si>
  <si>
    <t>Transplanting</t>
  </si>
  <si>
    <t>Weed Management</t>
  </si>
  <si>
    <t>Irrigation</t>
  </si>
  <si>
    <t>Covering</t>
  </si>
  <si>
    <t>L</t>
  </si>
  <si>
    <t>Plant Care</t>
  </si>
  <si>
    <t>Other</t>
  </si>
  <si>
    <t>FIELD LABOR MINUTES PER SPACE PLANTED</t>
  </si>
  <si>
    <t>Harvest Labor</t>
  </si>
  <si>
    <t>HARVEST LABOR HOURS PER SPACE PLANTED</t>
  </si>
  <si>
    <t xml:space="preserve">Post Harvest Labor </t>
  </si>
  <si>
    <t>POST HARVEST LABOR HOURS PER SPACE PLANTED</t>
  </si>
  <si>
    <t>CONTRIBUTION MARGIN PER CROP UNIT</t>
  </si>
  <si>
    <t>Created by Tanya Murray  tanya@tilth.org</t>
  </si>
  <si>
    <t>Harvested Yield per Space Planted</t>
  </si>
  <si>
    <t>Harvest</t>
  </si>
  <si>
    <t>Post Harvest</t>
  </si>
  <si>
    <t>FIELD LABOR COSTS PER SPACE PLANTED</t>
  </si>
  <si>
    <t>HARVEST LABOR COSTS PER SPACE PLANTED</t>
  </si>
  <si>
    <t>POST HARVEST LABOR COSTS PER SPACE PLANTED</t>
  </si>
  <si>
    <t>CROP MARGIN</t>
  </si>
  <si>
    <t xml:space="preserve">Average Labor Cost per Hour </t>
  </si>
  <si>
    <t>NON-LABOR INPUTS COSTS</t>
  </si>
  <si>
    <t>TOTAL CROP CONTRIBUTION MARGIN</t>
  </si>
  <si>
    <t>F</t>
  </si>
  <si>
    <t>G</t>
  </si>
  <si>
    <t>H</t>
  </si>
  <si>
    <t>I</t>
  </si>
  <si>
    <t>J</t>
  </si>
  <si>
    <t>K</t>
  </si>
  <si>
    <t>M</t>
  </si>
  <si>
    <t>N</t>
  </si>
  <si>
    <t>O</t>
  </si>
  <si>
    <t>P</t>
  </si>
  <si>
    <t>Q</t>
  </si>
  <si>
    <t>R</t>
  </si>
  <si>
    <t>S</t>
  </si>
  <si>
    <t>T</t>
  </si>
  <si>
    <t>U</t>
  </si>
  <si>
    <t>FIELD LABOR HOURS PER SPACE PLANTED</t>
  </si>
  <si>
    <t>Market Channel</t>
  </si>
  <si>
    <t>divide L by 60 to convert to hours</t>
  </si>
  <si>
    <t>multiply M by N</t>
  </si>
  <si>
    <t>V</t>
  </si>
  <si>
    <t xml:space="preserve">W </t>
  </si>
  <si>
    <t>X</t>
  </si>
  <si>
    <t>Y</t>
  </si>
  <si>
    <t>Z</t>
  </si>
  <si>
    <t>divide P by R</t>
  </si>
  <si>
    <t>multiply S by T</t>
  </si>
  <si>
    <t>divide P by V</t>
  </si>
  <si>
    <t>multiply W by X</t>
  </si>
  <si>
    <t>TOTAL VARIABLE COSTS PER SPACE PLANTED</t>
  </si>
  <si>
    <t xml:space="preserve">Marketable Yield per Space Planted </t>
  </si>
  <si>
    <t>AA</t>
  </si>
  <si>
    <t>AB</t>
  </si>
  <si>
    <t>AC</t>
  </si>
  <si>
    <t>AD</t>
  </si>
  <si>
    <t>AE</t>
  </si>
  <si>
    <t>AF</t>
  </si>
  <si>
    <t>AG</t>
  </si>
  <si>
    <t>AH</t>
  </si>
  <si>
    <t>divide AA by AB</t>
  </si>
  <si>
    <t>multiply AF by AG</t>
  </si>
  <si>
    <t>Total Units to Sell</t>
  </si>
  <si>
    <t>Average Labor Cost per Hour (loaded)</t>
  </si>
  <si>
    <t>Field Labor (minutes/bed)</t>
  </si>
  <si>
    <t>sum D through K</t>
  </si>
  <si>
    <t>sum O+U+Y+Z</t>
  </si>
  <si>
    <t xml:space="preserve">Field Labor Activity Categories (pre-harvest) </t>
  </si>
  <si>
    <t>same as AC</t>
  </si>
  <si>
    <t>difference between AD and AE</t>
  </si>
  <si>
    <t>Non-labor Input Costs</t>
  </si>
  <si>
    <t>Direct Fixed Costs</t>
  </si>
  <si>
    <t>AI</t>
  </si>
  <si>
    <t>AJ</t>
  </si>
  <si>
    <t>difference between AH and AI</t>
  </si>
  <si>
    <t>notes</t>
  </si>
  <si>
    <t>Harvest Rate (Crop Units per Hour)</t>
  </si>
  <si>
    <t>Post Harvest Rate (Crop Units per Hour)</t>
  </si>
  <si>
    <t>VARIABLE COST PER CROP UNIT</t>
  </si>
  <si>
    <t>Cultivo</t>
  </si>
  <si>
    <t>Mercado</t>
  </si>
  <si>
    <t>Espacio sembrado</t>
  </si>
  <si>
    <t>COSTOS DE LABOR</t>
  </si>
  <si>
    <t xml:space="preserve">Catagorias de actividades de mano de obra (pre-cosecha) </t>
  </si>
  <si>
    <t>Mano de obra (minutos/surco)</t>
  </si>
  <si>
    <t>Preparacion del surco</t>
  </si>
  <si>
    <t>Trasplanar</t>
  </si>
  <si>
    <t>Sembrar directa</t>
  </si>
  <si>
    <t>Deshierbar</t>
  </si>
  <si>
    <t>Riego</t>
  </si>
  <si>
    <t>Cuida de plantas</t>
  </si>
  <si>
    <t>Otra</t>
  </si>
  <si>
    <t>MINUTOS DE MANO DE OBRA POR ESPACIO SEMBRADO</t>
  </si>
  <si>
    <t>HORAS DE MANO DE OBRA POR ESPACIO SEMBRADO</t>
  </si>
  <si>
    <t>Promedio de costo de labor por hora (loaded)</t>
  </si>
  <si>
    <t xml:space="preserve">COSTOS DE MANO DE OBRA POR ESPACIO SEMBRADO </t>
  </si>
  <si>
    <t>Rendamiento cosechado por espacio sembrado</t>
  </si>
  <si>
    <t>Unidad de cultivo</t>
  </si>
  <si>
    <t>Mano de obra de cosecha</t>
  </si>
  <si>
    <t>Taza de cosecha(Unidades de cultivo por hora)</t>
  </si>
  <si>
    <t>HORAS DE MANO DE OBRA DE COSECHA POR ESPACIO SEMBRADO</t>
  </si>
  <si>
    <t>Promedio de costo de labor por hora</t>
  </si>
  <si>
    <t xml:space="preserve">COSTOS DE MANO DE OBRA DE COSECHA POR ESPACIO SEMBRADO </t>
  </si>
  <si>
    <t>Taza de post-cosecha  (Unidades de cultivo por hora)</t>
  </si>
  <si>
    <t xml:space="preserve">MANO DE OBRA DE POST-COSECHA POR ESPACIO SEMBRADO </t>
  </si>
  <si>
    <t>notas</t>
  </si>
  <si>
    <t xml:space="preserve">COSTOS DE MANO DE OBRA DE POST-COSECHA POR ESPACIO SEMBRADO </t>
  </si>
  <si>
    <t xml:space="preserve">Costos de insumos fuera de mano de obra </t>
  </si>
  <si>
    <t xml:space="preserve">TOTAL DE COSTOS VARIABLES POR ESPACIO SEMBRADO </t>
  </si>
  <si>
    <t>Rendamiento que se puede vender por espacio sembrado</t>
  </si>
  <si>
    <t xml:space="preserve">COSTO VARIABLE POR UNIDAD DE CULTIVO </t>
  </si>
  <si>
    <t xml:space="preserve">Precio por unidad de cultivo </t>
  </si>
  <si>
    <t xml:space="preserve">Total de unidades para vender </t>
  </si>
  <si>
    <t xml:space="preserve">Costos fijos directos </t>
  </si>
  <si>
    <t>TOTAL DE MARGEN CONTRIBUIDO POR CULTIVO</t>
  </si>
  <si>
    <t xml:space="preserve">MARGEN CONTRIBUIDO POR UNIDAD DE CULTIVO </t>
  </si>
  <si>
    <t>MARGEN DEL CULTIVO</t>
  </si>
  <si>
    <t>Mano de obra de post cosecha</t>
  </si>
  <si>
    <t>Cubrir con maya</t>
  </si>
  <si>
    <t>sumar D hasta K</t>
  </si>
  <si>
    <t>dividir L por 60 para convirtir a horas</t>
  </si>
  <si>
    <t>multiplicar M por N</t>
  </si>
  <si>
    <t>dividir P por R</t>
  </si>
  <si>
    <t>multiplicar S por T</t>
  </si>
  <si>
    <t>dividir P por V</t>
  </si>
  <si>
    <t>multiplicar W por X</t>
  </si>
  <si>
    <t>sumar O+U+Y+Z</t>
  </si>
  <si>
    <t>dividir AA por AB</t>
  </si>
  <si>
    <t>mismo que AC</t>
  </si>
  <si>
    <t>la differencia entre AD y AE</t>
  </si>
  <si>
    <t>multiplicar AF por AG</t>
  </si>
  <si>
    <t>differencia entre AH y 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</si>
</sst>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60">
    <xf numFmtId="0" fontId="0" fillId="0" borderId="0"/>
    <xf numFmtId="44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29">
    <xf numFmtId="0" fontId="0" fillId="0" borderId="0" xfId="0"/>
    <xf numFmtId="0" fontId="2" fillId="0" borderId="0" xfId="0" applyFont="1"/>
    <xf numFmtId="164" fontId="2" fillId="0" borderId="1" xfId="0" applyNumberFormat="1" applyFont="1" applyBorder="1"/>
    <xf numFmtId="0" fontId="2" fillId="0" borderId="1" xfId="0" applyFont="1" applyBorder="1" applyAlignment="1">
      <alignment horizontal="right"/>
    </xf>
    <xf numFmtId="164" fontId="2" fillId="0" borderId="1" xfId="0" applyNumberFormat="1" applyFont="1" applyBorder="1" applyAlignment="1">
      <alignment horizontal="right"/>
    </xf>
    <xf numFmtId="0" fontId="2" fillId="0" borderId="1" xfId="0" applyFont="1" applyBorder="1"/>
    <xf numFmtId="0" fontId="2" fillId="0" borderId="0" xfId="0" applyFont="1" applyAlignment="1">
      <alignment horizontal="left"/>
    </xf>
    <xf numFmtId="164" fontId="2" fillId="0" borderId="1" xfId="1" applyNumberFormat="1" applyFont="1" applyBorder="1"/>
    <xf numFmtId="1" fontId="2" fillId="0" borderId="1" xfId="0" applyNumberFormat="1" applyFont="1" applyBorder="1" applyAlignment="1">
      <alignment horizontal="right"/>
    </xf>
    <xf numFmtId="164" fontId="2" fillId="0" borderId="0" xfId="0" applyNumberFormat="1" applyFont="1"/>
    <xf numFmtId="164" fontId="2" fillId="0" borderId="0" xfId="1" applyNumberFormat="1" applyFont="1"/>
    <xf numFmtId="0" fontId="2" fillId="0" borderId="2" xfId="0" applyFont="1" applyBorder="1"/>
    <xf numFmtId="164" fontId="2" fillId="0" borderId="2" xfId="0" applyNumberFormat="1" applyFont="1" applyBorder="1"/>
    <xf numFmtId="164" fontId="2" fillId="0" borderId="3" xfId="0" applyNumberFormat="1" applyFont="1" applyBorder="1" applyAlignment="1">
      <alignment horizontal="right"/>
    </xf>
    <xf numFmtId="0" fontId="2" fillId="0" borderId="3" xfId="0" applyFont="1" applyBorder="1"/>
    <xf numFmtId="1" fontId="2" fillId="0" borderId="0" xfId="0" applyNumberFormat="1" applyFont="1"/>
    <xf numFmtId="164" fontId="2" fillId="0" borderId="0" xfId="0" applyNumberFormat="1" applyFont="1" applyAlignment="1">
      <alignment horizontal="right"/>
    </xf>
    <xf numFmtId="2" fontId="2" fillId="2" borderId="1" xfId="0" applyNumberFormat="1" applyFont="1" applyFill="1" applyBorder="1"/>
    <xf numFmtId="164" fontId="2" fillId="2" borderId="1" xfId="1" applyNumberFormat="1" applyFont="1" applyFill="1" applyBorder="1"/>
    <xf numFmtId="164" fontId="2" fillId="2" borderId="1" xfId="0" applyNumberFormat="1" applyFont="1" applyFill="1" applyBorder="1"/>
    <xf numFmtId="164" fontId="2" fillId="0" borderId="3" xfId="1" applyNumberFormat="1" applyFont="1" applyBorder="1"/>
    <xf numFmtId="0" fontId="2" fillId="0" borderId="3" xfId="0" applyFont="1" applyBorder="1" applyAlignment="1">
      <alignment horizontal="left"/>
    </xf>
    <xf numFmtId="0" fontId="7" fillId="0" borderId="0" xfId="0" applyFont="1" applyAlignment="1">
      <alignment horizontal="left" indent="2"/>
    </xf>
    <xf numFmtId="1" fontId="2" fillId="0" borderId="1" xfId="1" applyNumberFormat="1" applyFont="1" applyBorder="1"/>
    <xf numFmtId="0" fontId="3" fillId="0" borderId="0" xfId="0" applyFont="1"/>
    <xf numFmtId="0" fontId="2" fillId="2" borderId="4" xfId="0" applyFont="1" applyFill="1" applyBorder="1"/>
    <xf numFmtId="0" fontId="2" fillId="0" borderId="5" xfId="0" applyFont="1" applyBorder="1"/>
    <xf numFmtId="164" fontId="2" fillId="3" borderId="1" xfId="0" applyNumberFormat="1" applyFont="1" applyFill="1" applyBorder="1"/>
    <xf numFmtId="0" fontId="3" fillId="0" borderId="3" xfId="0" applyFont="1" applyBorder="1" applyAlignment="1">
      <alignment horizontal="center"/>
    </xf>
  </cellXfs>
  <cellStyles count="60">
    <cellStyle name="Currency" xfId="1" builtinId="4"/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Labor 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BA6F-9248-8EFD-B06EC7C053C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BA6F-9248-8EFD-B06EC7C053C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BA6F-9248-8EFD-B06EC7C053C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4-BA6F-9248-8EFD-B06EC7C053CC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BA6F-9248-8EFD-B06EC7C053CC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6-BA6F-9248-8EFD-B06EC7C053CC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BA6F-9248-8EFD-B06EC7C053CC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8-BA6F-9248-8EFD-B06EC7C053CC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BA6F-9248-8EFD-B06EC7C053CC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A-BA6F-9248-8EFD-B06EC7C053CC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'Labor Pie Chart'!$A$1:$A$10</c:f>
              <c:strCache>
                <c:ptCount val="10"/>
                <c:pt idx="0">
                  <c:v>Bed Preparation</c:v>
                </c:pt>
                <c:pt idx="1">
                  <c:v>Direct Seeding</c:v>
                </c:pt>
                <c:pt idx="2">
                  <c:v>Transplanting</c:v>
                </c:pt>
                <c:pt idx="3">
                  <c:v>Weed Management</c:v>
                </c:pt>
                <c:pt idx="4">
                  <c:v>Irrigation</c:v>
                </c:pt>
                <c:pt idx="5">
                  <c:v>Covering</c:v>
                </c:pt>
                <c:pt idx="6">
                  <c:v>Plant Care</c:v>
                </c:pt>
                <c:pt idx="7">
                  <c:v>Other</c:v>
                </c:pt>
                <c:pt idx="8">
                  <c:v>Harvest</c:v>
                </c:pt>
                <c:pt idx="9">
                  <c:v>Post Harvest</c:v>
                </c:pt>
              </c:strCache>
            </c:strRef>
          </c:cat>
          <c:val>
            <c:numRef>
              <c:f>'Labor Pie Chart'!$B$1:$B$10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6F-9248-8EFD-B06EC7C053CC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t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508000</xdr:colOff>
      <xdr:row>0</xdr:row>
      <xdr:rowOff>93988</xdr:rowOff>
    </xdr:from>
    <xdr:to>
      <xdr:col>3</xdr:col>
      <xdr:colOff>1892300</xdr:colOff>
      <xdr:row>2</xdr:row>
      <xdr:rowOff>161288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0900" y="93988"/>
          <a:ext cx="1384300" cy="422900"/>
        </a:xfrm>
        <a:prstGeom prst="rect">
          <a:avLst/>
        </a:prstGeom>
      </xdr:spPr>
    </xdr:pic>
    <xdr:clientData/>
  </xdr:twoCellAnchor>
  <xdr:twoCellAnchor editAs="oneCell">
    <xdr:from>
      <xdr:col>3</xdr:col>
      <xdr:colOff>1968500</xdr:colOff>
      <xdr:row>0</xdr:row>
      <xdr:rowOff>61732</xdr:rowOff>
    </xdr:from>
    <xdr:to>
      <xdr:col>3</xdr:col>
      <xdr:colOff>2374900</xdr:colOff>
      <xdr:row>2</xdr:row>
      <xdr:rowOff>148914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121400" y="61732"/>
          <a:ext cx="406400" cy="442782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0</xdr:row>
      <xdr:rowOff>92474</xdr:rowOff>
    </xdr:from>
    <xdr:to>
      <xdr:col>3</xdr:col>
      <xdr:colOff>482600</xdr:colOff>
      <xdr:row>3</xdr:row>
      <xdr:rowOff>38099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152900" y="92474"/>
          <a:ext cx="482600" cy="4790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323850</xdr:colOff>
      <xdr:row>0</xdr:row>
      <xdr:rowOff>14106</xdr:rowOff>
    </xdr:from>
    <xdr:to>
      <xdr:col>5</xdr:col>
      <xdr:colOff>1022350</xdr:colOff>
      <xdr:row>2</xdr:row>
      <xdr:rowOff>152399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267032D-B4DD-4CB6-A417-FCF11842AF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15250" y="14106"/>
          <a:ext cx="698500" cy="462143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0</xdr:row>
      <xdr:rowOff>92474</xdr:rowOff>
    </xdr:from>
    <xdr:to>
      <xdr:col>3</xdr:col>
      <xdr:colOff>482600</xdr:colOff>
      <xdr:row>2</xdr:row>
      <xdr:rowOff>123824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E474C8F-E287-4F3C-801E-4D3F0B2311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152900" y="92474"/>
          <a:ext cx="482600" cy="431400"/>
        </a:xfrm>
        <a:prstGeom prst="rect">
          <a:avLst/>
        </a:prstGeom>
      </xdr:spPr>
    </xdr:pic>
    <xdr:clientData/>
  </xdr:twoCellAnchor>
  <xdr:twoCellAnchor editAs="oneCell">
    <xdr:from>
      <xdr:col>3</xdr:col>
      <xdr:colOff>495300</xdr:colOff>
      <xdr:row>0</xdr:row>
      <xdr:rowOff>66675</xdr:rowOff>
    </xdr:from>
    <xdr:to>
      <xdr:col>5</xdr:col>
      <xdr:colOff>612775</xdr:colOff>
      <xdr:row>2</xdr:row>
      <xdr:rowOff>133975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8C917394-89E3-47A5-AA6E-8B739E7684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286500" y="66675"/>
          <a:ext cx="1384300" cy="39115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0</xdr:row>
      <xdr:rowOff>92474</xdr:rowOff>
    </xdr:from>
    <xdr:to>
      <xdr:col>3</xdr:col>
      <xdr:colOff>482600</xdr:colOff>
      <xdr:row>2</xdr:row>
      <xdr:rowOff>123824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5A89D79C-9229-4F15-A85B-3951DF054C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276850" y="92474"/>
          <a:ext cx="482600" cy="3552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35324</xdr:rowOff>
    </xdr:from>
    <xdr:to>
      <xdr:col>3</xdr:col>
      <xdr:colOff>482600</xdr:colOff>
      <xdr:row>1</xdr:row>
      <xdr:rowOff>190499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9C916C9-CAAF-429B-9863-3B19B123C3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43525" y="35324"/>
          <a:ext cx="482600" cy="355200"/>
        </a:xfrm>
        <a:prstGeom prst="rect">
          <a:avLst/>
        </a:prstGeom>
      </xdr:spPr>
    </xdr:pic>
    <xdr:clientData/>
  </xdr:twoCellAnchor>
  <xdr:twoCellAnchor editAs="oneCell">
    <xdr:from>
      <xdr:col>3</xdr:col>
      <xdr:colOff>503859</xdr:colOff>
      <xdr:row>0</xdr:row>
      <xdr:rowOff>19051</xdr:rowOff>
    </xdr:from>
    <xdr:to>
      <xdr:col>3</xdr:col>
      <xdr:colOff>1036526</xdr:colOff>
      <xdr:row>1</xdr:row>
      <xdr:rowOff>171450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D093B8C-97E4-457B-A4A8-799B5C518A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847384" y="19051"/>
          <a:ext cx="532667" cy="352424"/>
        </a:xfrm>
        <a:prstGeom prst="rect">
          <a:avLst/>
        </a:prstGeom>
      </xdr:spPr>
    </xdr:pic>
    <xdr:clientData/>
  </xdr:twoCellAnchor>
  <xdr:twoCellAnchor editAs="oneCell">
    <xdr:from>
      <xdr:col>2</xdr:col>
      <xdr:colOff>238125</xdr:colOff>
      <xdr:row>1</xdr:row>
      <xdr:rowOff>122966</xdr:rowOff>
    </xdr:from>
    <xdr:to>
      <xdr:col>4</xdr:col>
      <xdr:colOff>19050</xdr:colOff>
      <xdr:row>3</xdr:row>
      <xdr:rowOff>45884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E140513-635B-4111-BD4E-41AF9B03FF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305425" y="322991"/>
          <a:ext cx="1143000" cy="32296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431800</xdr:colOff>
      <xdr:row>0</xdr:row>
      <xdr:rowOff>76200</xdr:rowOff>
    </xdr:from>
    <xdr:to>
      <xdr:col>14</xdr:col>
      <xdr:colOff>101600</xdr:colOff>
      <xdr:row>33</xdr:row>
      <xdr:rowOff>50800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9"/>
  <sheetViews>
    <sheetView showGridLines="0" tabSelected="1" workbookViewId="0">
      <selection activeCell="B18" sqref="B18"/>
    </sheetView>
  </sheetViews>
  <sheetFormatPr defaultColWidth="35.875" defaultRowHeight="12.75" x14ac:dyDescent="0.2"/>
  <cols>
    <col min="1" max="1" width="35.625" style="1" customWidth="1"/>
    <col min="2" max="2" width="16" style="1" customWidth="1"/>
    <col min="3" max="3" width="2.875" style="1" customWidth="1"/>
    <col min="4" max="4" width="32" style="1" customWidth="1"/>
    <col min="5" max="6" width="35.125" style="1" customWidth="1"/>
    <col min="7" max="16384" width="35.875" style="1"/>
  </cols>
  <sheetData>
    <row r="1" spans="1:4" x14ac:dyDescent="0.2">
      <c r="A1" s="1" t="s">
        <v>0</v>
      </c>
      <c r="B1" s="3"/>
      <c r="C1" s="1" t="s">
        <v>1</v>
      </c>
    </row>
    <row r="2" spans="1:4" x14ac:dyDescent="0.2">
      <c r="A2" s="1" t="s">
        <v>52</v>
      </c>
      <c r="B2" s="3"/>
      <c r="C2" s="1" t="s">
        <v>3</v>
      </c>
    </row>
    <row r="3" spans="1:4" x14ac:dyDescent="0.2">
      <c r="A3" s="1" t="s">
        <v>6</v>
      </c>
      <c r="B3" s="4"/>
      <c r="C3" s="1" t="s">
        <v>5</v>
      </c>
    </row>
    <row r="4" spans="1:4" x14ac:dyDescent="0.2">
      <c r="B4" s="13"/>
      <c r="D4" s="22" t="s">
        <v>25</v>
      </c>
    </row>
    <row r="5" spans="1:4" x14ac:dyDescent="0.2">
      <c r="A5" s="28" t="s">
        <v>9</v>
      </c>
      <c r="B5" s="28"/>
      <c r="C5" s="14"/>
      <c r="D5" s="14"/>
    </row>
    <row r="6" spans="1:4" x14ac:dyDescent="0.2">
      <c r="A6" s="24" t="s">
        <v>81</v>
      </c>
      <c r="B6" s="24" t="s">
        <v>78</v>
      </c>
      <c r="D6" s="24" t="s">
        <v>89</v>
      </c>
    </row>
    <row r="7" spans="1:4" x14ac:dyDescent="0.2">
      <c r="A7" s="1" t="s">
        <v>10</v>
      </c>
      <c r="B7" s="5"/>
      <c r="C7" s="1" t="s">
        <v>7</v>
      </c>
    </row>
    <row r="8" spans="1:4" x14ac:dyDescent="0.2">
      <c r="A8" s="1" t="s">
        <v>11</v>
      </c>
      <c r="B8" s="5"/>
      <c r="C8" s="1" t="s">
        <v>8</v>
      </c>
    </row>
    <row r="9" spans="1:4" x14ac:dyDescent="0.2">
      <c r="A9" s="1" t="s">
        <v>12</v>
      </c>
      <c r="B9" s="5"/>
      <c r="C9" s="1" t="s">
        <v>36</v>
      </c>
    </row>
    <row r="10" spans="1:4" x14ac:dyDescent="0.2">
      <c r="A10" s="1" t="s">
        <v>13</v>
      </c>
      <c r="B10" s="5"/>
      <c r="C10" s="1" t="s">
        <v>37</v>
      </c>
    </row>
    <row r="11" spans="1:4" x14ac:dyDescent="0.2">
      <c r="A11" s="1" t="s">
        <v>14</v>
      </c>
      <c r="B11" s="5"/>
      <c r="C11" s="1" t="s">
        <v>38</v>
      </c>
    </row>
    <row r="12" spans="1:4" x14ac:dyDescent="0.2">
      <c r="A12" s="1" t="s">
        <v>15</v>
      </c>
      <c r="B12" s="5"/>
      <c r="C12" s="1" t="s">
        <v>39</v>
      </c>
    </row>
    <row r="13" spans="1:4" x14ac:dyDescent="0.2">
      <c r="A13" s="1" t="s">
        <v>17</v>
      </c>
      <c r="B13" s="5"/>
      <c r="C13" s="1" t="s">
        <v>40</v>
      </c>
    </row>
    <row r="14" spans="1:4" x14ac:dyDescent="0.2">
      <c r="A14" s="26" t="s">
        <v>18</v>
      </c>
      <c r="B14" s="5"/>
      <c r="C14" s="1" t="s">
        <v>41</v>
      </c>
    </row>
    <row r="15" spans="1:4" x14ac:dyDescent="0.2">
      <c r="A15" s="1" t="s">
        <v>19</v>
      </c>
      <c r="B15" s="25">
        <f>SUM(B7:B14)</f>
        <v>0</v>
      </c>
      <c r="C15" s="1" t="s">
        <v>16</v>
      </c>
      <c r="D15" s="1" t="s">
        <v>79</v>
      </c>
    </row>
    <row r="16" spans="1:4" x14ac:dyDescent="0.2">
      <c r="A16" s="1" t="s">
        <v>51</v>
      </c>
      <c r="B16" s="17">
        <f>B15/60</f>
        <v>0</v>
      </c>
      <c r="C16" s="1" t="s">
        <v>42</v>
      </c>
      <c r="D16" s="1" t="s">
        <v>53</v>
      </c>
    </row>
    <row r="17" spans="1:4" x14ac:dyDescent="0.2">
      <c r="A17" s="1" t="s">
        <v>77</v>
      </c>
      <c r="B17" s="2"/>
      <c r="C17" s="1" t="s">
        <v>43</v>
      </c>
    </row>
    <row r="18" spans="1:4" x14ac:dyDescent="0.2">
      <c r="A18" s="1" t="s">
        <v>29</v>
      </c>
      <c r="B18" s="18">
        <f>B16*B17</f>
        <v>0</v>
      </c>
      <c r="C18" s="1" t="s">
        <v>44</v>
      </c>
      <c r="D18" s="1" t="s">
        <v>54</v>
      </c>
    </row>
    <row r="19" spans="1:4" x14ac:dyDescent="0.2">
      <c r="B19" s="15"/>
    </row>
    <row r="20" spans="1:4" x14ac:dyDescent="0.2">
      <c r="A20" s="1" t="s">
        <v>26</v>
      </c>
      <c r="B20" s="3"/>
      <c r="C20" s="1" t="s">
        <v>45</v>
      </c>
    </row>
    <row r="21" spans="1:4" x14ac:dyDescent="0.2">
      <c r="A21" s="1" t="s">
        <v>2</v>
      </c>
      <c r="B21" s="4"/>
      <c r="C21" s="1" t="s">
        <v>46</v>
      </c>
    </row>
    <row r="22" spans="1:4" x14ac:dyDescent="0.2">
      <c r="B22" s="16"/>
    </row>
    <row r="23" spans="1:4" x14ac:dyDescent="0.2">
      <c r="B23" s="24" t="s">
        <v>20</v>
      </c>
    </row>
    <row r="24" spans="1:4" x14ac:dyDescent="0.2">
      <c r="A24" s="1" t="s">
        <v>90</v>
      </c>
      <c r="B24" s="5"/>
      <c r="C24" s="1" t="s">
        <v>47</v>
      </c>
    </row>
    <row r="25" spans="1:4" x14ac:dyDescent="0.2">
      <c r="A25" s="1" t="s">
        <v>21</v>
      </c>
      <c r="B25" s="17" t="e">
        <f>B20/B24</f>
        <v>#DIV/0!</v>
      </c>
      <c r="C25" s="1" t="s">
        <v>48</v>
      </c>
      <c r="D25" s="1" t="s">
        <v>60</v>
      </c>
    </row>
    <row r="26" spans="1:4" x14ac:dyDescent="0.2">
      <c r="A26" s="1" t="s">
        <v>33</v>
      </c>
      <c r="B26" s="2"/>
      <c r="C26" s="1" t="s">
        <v>49</v>
      </c>
    </row>
    <row r="27" spans="1:4" x14ac:dyDescent="0.2">
      <c r="A27" s="1" t="s">
        <v>30</v>
      </c>
      <c r="B27" s="19" t="e">
        <f>B25*B26</f>
        <v>#DIV/0!</v>
      </c>
      <c r="C27" s="1" t="s">
        <v>50</v>
      </c>
      <c r="D27" s="1" t="s">
        <v>61</v>
      </c>
    </row>
    <row r="29" spans="1:4" x14ac:dyDescent="0.2">
      <c r="B29" s="24" t="s">
        <v>22</v>
      </c>
    </row>
    <row r="30" spans="1:4" x14ac:dyDescent="0.2">
      <c r="A30" s="1" t="s">
        <v>91</v>
      </c>
      <c r="B30" s="5"/>
      <c r="C30" s="1" t="s">
        <v>55</v>
      </c>
    </row>
    <row r="31" spans="1:4" x14ac:dyDescent="0.2">
      <c r="A31" s="1" t="s">
        <v>23</v>
      </c>
      <c r="B31" s="17" t="e">
        <f>B20/B30</f>
        <v>#DIV/0!</v>
      </c>
      <c r="C31" s="1" t="s">
        <v>56</v>
      </c>
      <c r="D31" s="1" t="s">
        <v>62</v>
      </c>
    </row>
    <row r="32" spans="1:4" x14ac:dyDescent="0.2">
      <c r="A32" s="1" t="s">
        <v>33</v>
      </c>
      <c r="B32" s="2"/>
      <c r="C32" s="1" t="s">
        <v>57</v>
      </c>
    </row>
    <row r="33" spans="1:4" x14ac:dyDescent="0.2">
      <c r="A33" s="1" t="s">
        <v>31</v>
      </c>
      <c r="B33" s="18" t="e">
        <f>B31*B32</f>
        <v>#DIV/0!</v>
      </c>
      <c r="C33" s="1" t="s">
        <v>58</v>
      </c>
      <c r="D33" s="1" t="s">
        <v>63</v>
      </c>
    </row>
    <row r="35" spans="1:4" x14ac:dyDescent="0.2">
      <c r="A35" s="28" t="s">
        <v>34</v>
      </c>
      <c r="B35" s="28"/>
      <c r="C35" s="14"/>
      <c r="D35" s="14"/>
    </row>
    <row r="36" spans="1:4" x14ac:dyDescent="0.2">
      <c r="A36" s="1" t="s">
        <v>84</v>
      </c>
      <c r="B36" s="27"/>
      <c r="C36" s="1" t="s">
        <v>59</v>
      </c>
    </row>
    <row r="37" spans="1:4" ht="6.95" customHeight="1" thickBot="1" x14ac:dyDescent="0.25">
      <c r="A37" s="11"/>
      <c r="B37" s="12"/>
      <c r="C37" s="11"/>
      <c r="D37" s="11"/>
    </row>
    <row r="38" spans="1:4" ht="9" customHeight="1" thickTop="1" x14ac:dyDescent="0.2"/>
    <row r="39" spans="1:4" x14ac:dyDescent="0.2">
      <c r="A39" s="1" t="s">
        <v>64</v>
      </c>
      <c r="B39" s="19" t="e">
        <f>SUM(B18+B27+B33+B36)</f>
        <v>#DIV/0!</v>
      </c>
      <c r="C39" s="1" t="s">
        <v>66</v>
      </c>
      <c r="D39" s="1" t="s">
        <v>80</v>
      </c>
    </row>
    <row r="40" spans="1:4" x14ac:dyDescent="0.2">
      <c r="A40" s="1" t="s">
        <v>65</v>
      </c>
      <c r="B40" s="8"/>
      <c r="C40" s="1" t="s">
        <v>67</v>
      </c>
    </row>
    <row r="41" spans="1:4" x14ac:dyDescent="0.2">
      <c r="A41" s="1" t="s">
        <v>92</v>
      </c>
      <c r="B41" s="18" t="e">
        <f>B39/B40</f>
        <v>#DIV/0!</v>
      </c>
      <c r="C41" s="6" t="s">
        <v>68</v>
      </c>
      <c r="D41" s="1" t="s">
        <v>74</v>
      </c>
    </row>
    <row r="42" spans="1:4" ht="8.1" customHeight="1" x14ac:dyDescent="0.2">
      <c r="B42" s="10"/>
      <c r="C42" s="6"/>
    </row>
    <row r="43" spans="1:4" ht="8.1" customHeight="1" x14ac:dyDescent="0.2">
      <c r="A43" s="14"/>
      <c r="B43" s="20"/>
      <c r="C43" s="21"/>
      <c r="D43" s="14"/>
    </row>
    <row r="44" spans="1:4" x14ac:dyDescent="0.2">
      <c r="A44" s="1" t="s">
        <v>4</v>
      </c>
      <c r="B44" s="7"/>
      <c r="C44" s="6" t="s">
        <v>69</v>
      </c>
    </row>
    <row r="45" spans="1:4" x14ac:dyDescent="0.2">
      <c r="A45" s="1" t="s">
        <v>92</v>
      </c>
      <c r="B45" s="18" t="e">
        <f>B41</f>
        <v>#DIV/0!</v>
      </c>
      <c r="C45" s="6" t="s">
        <v>70</v>
      </c>
      <c r="D45" s="1" t="s">
        <v>82</v>
      </c>
    </row>
    <row r="46" spans="1:4" x14ac:dyDescent="0.2">
      <c r="A46" s="1" t="s">
        <v>24</v>
      </c>
      <c r="B46" s="18" t="e">
        <f>B44-B45</f>
        <v>#DIV/0!</v>
      </c>
      <c r="C46" s="6" t="s">
        <v>71</v>
      </c>
      <c r="D46" s="1" t="s">
        <v>83</v>
      </c>
    </row>
    <row r="47" spans="1:4" x14ac:dyDescent="0.2">
      <c r="B47" s="10"/>
      <c r="C47" s="6"/>
    </row>
    <row r="48" spans="1:4" x14ac:dyDescent="0.2">
      <c r="A48" s="1" t="s">
        <v>76</v>
      </c>
      <c r="B48" s="23"/>
      <c r="C48" s="6" t="s">
        <v>72</v>
      </c>
    </row>
    <row r="49" spans="1:4" x14ac:dyDescent="0.2">
      <c r="A49" s="1" t="s">
        <v>35</v>
      </c>
      <c r="B49" s="18" t="e">
        <f>B46*B48</f>
        <v>#DIV/0!</v>
      </c>
      <c r="C49" s="1" t="s">
        <v>73</v>
      </c>
      <c r="D49" s="1" t="s">
        <v>75</v>
      </c>
    </row>
    <row r="50" spans="1:4" ht="8.1" customHeight="1" x14ac:dyDescent="0.2">
      <c r="B50" s="10"/>
      <c r="C50" s="6"/>
    </row>
    <row r="51" spans="1:4" ht="8.1" customHeight="1" x14ac:dyDescent="0.2">
      <c r="B51" s="10"/>
      <c r="C51" s="6"/>
    </row>
    <row r="52" spans="1:4" x14ac:dyDescent="0.2">
      <c r="A52" s="1" t="s">
        <v>85</v>
      </c>
      <c r="B52" s="2"/>
      <c r="C52" s="1" t="s">
        <v>86</v>
      </c>
    </row>
    <row r="53" spans="1:4" x14ac:dyDescent="0.2">
      <c r="B53" s="9"/>
    </row>
    <row r="54" spans="1:4" x14ac:dyDescent="0.2">
      <c r="A54" s="1" t="s">
        <v>32</v>
      </c>
      <c r="B54" s="19" t="e">
        <f>B49-B52</f>
        <v>#DIV/0!</v>
      </c>
      <c r="C54" s="1" t="s">
        <v>87</v>
      </c>
      <c r="D54" s="1" t="s">
        <v>88</v>
      </c>
    </row>
    <row r="55" spans="1:4" x14ac:dyDescent="0.2">
      <c r="B55" s="9"/>
    </row>
    <row r="56" spans="1:4" x14ac:dyDescent="0.2">
      <c r="B56" s="9"/>
    </row>
    <row r="57" spans="1:4" x14ac:dyDescent="0.2">
      <c r="B57" s="9"/>
    </row>
    <row r="58" spans="1:4" x14ac:dyDescent="0.2">
      <c r="B58" s="9"/>
    </row>
    <row r="59" spans="1:4" x14ac:dyDescent="0.2">
      <c r="B59" s="9"/>
    </row>
  </sheetData>
  <mergeCells count="2">
    <mergeCell ref="A5:B5"/>
    <mergeCell ref="A35:B35"/>
  </mergeCells>
  <phoneticPr fontId="6" type="noConversion"/>
  <printOptions horizontalCentered="1" verticalCentered="1"/>
  <pageMargins left="0.15" right="0.15" top="0.15" bottom="0.15" header="0.5" footer="0.5"/>
  <pageSetup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5AD4FA-D80C-4BCC-9A00-93AB05151A58}">
  <dimension ref="A1:D59"/>
  <sheetViews>
    <sheetView workbookViewId="0">
      <selection activeCell="F13" sqref="F13"/>
    </sheetView>
  </sheetViews>
  <sheetFormatPr defaultColWidth="35.875" defaultRowHeight="15.75" x14ac:dyDescent="0.25"/>
  <cols>
    <col min="1" max="1" width="46.875" style="1" customWidth="1"/>
    <col min="2" max="2" width="16" style="1" customWidth="1"/>
    <col min="3" max="3" width="13.125" style="1" customWidth="1"/>
    <col min="4" max="4" width="9"/>
    <col min="5" max="5" width="7.625" style="1" customWidth="1"/>
    <col min="6" max="6" width="23.125" style="1" customWidth="1"/>
    <col min="7" max="16384" width="35.875" style="1"/>
  </cols>
  <sheetData>
    <row r="1" spans="1:4" ht="12.75" x14ac:dyDescent="0.2">
      <c r="A1" s="1" t="s">
        <v>93</v>
      </c>
      <c r="B1" s="3"/>
      <c r="C1" s="1" t="s">
        <v>1</v>
      </c>
      <c r="D1" s="1"/>
    </row>
    <row r="2" spans="1:4" ht="12.75" x14ac:dyDescent="0.2">
      <c r="A2" s="1" t="s">
        <v>94</v>
      </c>
      <c r="B2" s="3"/>
      <c r="C2" s="1" t="s">
        <v>3</v>
      </c>
      <c r="D2" s="1"/>
    </row>
    <row r="3" spans="1:4" ht="12.75" x14ac:dyDescent="0.2">
      <c r="A3" s="1" t="s">
        <v>95</v>
      </c>
      <c r="B3" s="4"/>
      <c r="C3" s="1" t="s">
        <v>5</v>
      </c>
      <c r="D3" s="1"/>
    </row>
    <row r="4" spans="1:4" ht="12.75" x14ac:dyDescent="0.2">
      <c r="B4" s="13"/>
      <c r="D4" s="22" t="s">
        <v>25</v>
      </c>
    </row>
    <row r="5" spans="1:4" ht="12.75" x14ac:dyDescent="0.2">
      <c r="A5" s="28" t="s">
        <v>96</v>
      </c>
      <c r="B5" s="28"/>
      <c r="C5" s="14"/>
      <c r="D5" s="14"/>
    </row>
    <row r="6" spans="1:4" ht="12.75" x14ac:dyDescent="0.2">
      <c r="A6" s="24" t="s">
        <v>97</v>
      </c>
      <c r="B6" s="24" t="s">
        <v>98</v>
      </c>
      <c r="D6" s="24" t="s">
        <v>119</v>
      </c>
    </row>
    <row r="7" spans="1:4" ht="12.75" x14ac:dyDescent="0.2">
      <c r="A7" s="1" t="s">
        <v>99</v>
      </c>
      <c r="B7" s="5"/>
      <c r="C7" s="1" t="s">
        <v>7</v>
      </c>
      <c r="D7" s="1"/>
    </row>
    <row r="8" spans="1:4" ht="12.75" x14ac:dyDescent="0.2">
      <c r="A8" s="1" t="s">
        <v>101</v>
      </c>
      <c r="B8" s="5"/>
      <c r="C8" s="1" t="s">
        <v>8</v>
      </c>
      <c r="D8" s="1"/>
    </row>
    <row r="9" spans="1:4" ht="12.75" x14ac:dyDescent="0.2">
      <c r="A9" s="1" t="s">
        <v>100</v>
      </c>
      <c r="B9" s="5"/>
      <c r="C9" s="1" t="s">
        <v>36</v>
      </c>
      <c r="D9" s="1"/>
    </row>
    <row r="10" spans="1:4" ht="12.75" x14ac:dyDescent="0.2">
      <c r="A10" s="1" t="s">
        <v>102</v>
      </c>
      <c r="B10" s="5"/>
      <c r="C10" s="1" t="s">
        <v>37</v>
      </c>
      <c r="D10" s="1"/>
    </row>
    <row r="11" spans="1:4" ht="12.75" x14ac:dyDescent="0.2">
      <c r="A11" s="1" t="s">
        <v>103</v>
      </c>
      <c r="B11" s="5"/>
      <c r="C11" s="1" t="s">
        <v>38</v>
      </c>
      <c r="D11" s="1"/>
    </row>
    <row r="12" spans="1:4" ht="12.75" x14ac:dyDescent="0.2">
      <c r="A12" s="1" t="s">
        <v>15</v>
      </c>
      <c r="B12" s="5"/>
      <c r="C12" s="1" t="s">
        <v>39</v>
      </c>
      <c r="D12" s="1"/>
    </row>
    <row r="13" spans="1:4" ht="12.75" x14ac:dyDescent="0.2">
      <c r="A13" s="1" t="s">
        <v>104</v>
      </c>
      <c r="B13" s="5"/>
      <c r="C13" s="1" t="s">
        <v>40</v>
      </c>
      <c r="D13" s="1"/>
    </row>
    <row r="14" spans="1:4" ht="12.75" x14ac:dyDescent="0.2">
      <c r="A14" s="26" t="s">
        <v>105</v>
      </c>
      <c r="B14" s="5"/>
      <c r="C14" s="1" t="s">
        <v>41</v>
      </c>
      <c r="D14" s="1"/>
    </row>
    <row r="15" spans="1:4" ht="12.75" x14ac:dyDescent="0.2">
      <c r="A15" s="1" t="s">
        <v>106</v>
      </c>
      <c r="B15" s="25">
        <f>SUM(B7:B14)</f>
        <v>0</v>
      </c>
      <c r="C15" s="1" t="s">
        <v>16</v>
      </c>
      <c r="D15" s="1" t="s">
        <v>133</v>
      </c>
    </row>
    <row r="16" spans="1:4" ht="12.75" x14ac:dyDescent="0.2">
      <c r="A16" s="1" t="s">
        <v>107</v>
      </c>
      <c r="B16" s="17">
        <f>B15/60</f>
        <v>0</v>
      </c>
      <c r="C16" s="1" t="s">
        <v>42</v>
      </c>
      <c r="D16" s="1" t="s">
        <v>134</v>
      </c>
    </row>
    <row r="17" spans="1:4" ht="12.75" x14ac:dyDescent="0.2">
      <c r="A17" s="1" t="s">
        <v>108</v>
      </c>
      <c r="B17" s="2"/>
      <c r="C17" s="1" t="s">
        <v>43</v>
      </c>
      <c r="D17" s="1"/>
    </row>
    <row r="18" spans="1:4" ht="12.75" x14ac:dyDescent="0.2">
      <c r="A18" s="1" t="s">
        <v>109</v>
      </c>
      <c r="B18" s="18">
        <f>B16*B17</f>
        <v>0</v>
      </c>
      <c r="C18" s="1" t="s">
        <v>44</v>
      </c>
      <c r="D18" s="1" t="s">
        <v>135</v>
      </c>
    </row>
    <row r="19" spans="1:4" ht="12.75" x14ac:dyDescent="0.2">
      <c r="B19" s="15"/>
      <c r="D19" s="1"/>
    </row>
    <row r="20" spans="1:4" ht="12.75" x14ac:dyDescent="0.2">
      <c r="A20" s="1" t="s">
        <v>110</v>
      </c>
      <c r="B20" s="3"/>
      <c r="C20" s="1" t="s">
        <v>45</v>
      </c>
      <c r="D20" s="1"/>
    </row>
    <row r="21" spans="1:4" ht="12.75" x14ac:dyDescent="0.2">
      <c r="A21" s="1" t="s">
        <v>111</v>
      </c>
      <c r="B21" s="4"/>
      <c r="C21" s="1" t="s">
        <v>46</v>
      </c>
      <c r="D21" s="1"/>
    </row>
    <row r="22" spans="1:4" ht="12.75" x14ac:dyDescent="0.2">
      <c r="B22" s="16"/>
      <c r="D22" s="1"/>
    </row>
    <row r="23" spans="1:4" ht="12.75" x14ac:dyDescent="0.2">
      <c r="B23" s="24" t="s">
        <v>112</v>
      </c>
      <c r="D23" s="1"/>
    </row>
    <row r="24" spans="1:4" ht="12.75" x14ac:dyDescent="0.2">
      <c r="A24" s="1" t="s">
        <v>113</v>
      </c>
      <c r="B24" s="5"/>
      <c r="C24" s="1" t="s">
        <v>47</v>
      </c>
      <c r="D24" s="1"/>
    </row>
    <row r="25" spans="1:4" ht="12.75" x14ac:dyDescent="0.2">
      <c r="A25" s="1" t="s">
        <v>114</v>
      </c>
      <c r="B25" s="17" t="e">
        <f>B20/B24</f>
        <v>#DIV/0!</v>
      </c>
      <c r="C25" s="1" t="s">
        <v>48</v>
      </c>
      <c r="D25" s="1" t="s">
        <v>136</v>
      </c>
    </row>
    <row r="26" spans="1:4" ht="12.75" x14ac:dyDescent="0.2">
      <c r="A26" s="1" t="s">
        <v>115</v>
      </c>
      <c r="B26" s="2"/>
      <c r="C26" s="1" t="s">
        <v>49</v>
      </c>
      <c r="D26" s="1"/>
    </row>
    <row r="27" spans="1:4" ht="12.75" x14ac:dyDescent="0.2">
      <c r="A27" s="1" t="s">
        <v>116</v>
      </c>
      <c r="B27" s="19" t="e">
        <f>B25*B26</f>
        <v>#DIV/0!</v>
      </c>
      <c r="C27" s="1" t="s">
        <v>50</v>
      </c>
      <c r="D27" s="1" t="s">
        <v>137</v>
      </c>
    </row>
    <row r="28" spans="1:4" ht="12.75" x14ac:dyDescent="0.2">
      <c r="D28" s="1"/>
    </row>
    <row r="29" spans="1:4" ht="12.75" x14ac:dyDescent="0.2">
      <c r="B29" s="24" t="s">
        <v>22</v>
      </c>
      <c r="D29" s="1"/>
    </row>
    <row r="30" spans="1:4" ht="12.75" x14ac:dyDescent="0.2">
      <c r="A30" s="1" t="s">
        <v>117</v>
      </c>
      <c r="B30" s="5"/>
      <c r="C30" s="1" t="s">
        <v>55</v>
      </c>
      <c r="D30" s="1"/>
    </row>
    <row r="31" spans="1:4" ht="12.75" x14ac:dyDescent="0.2">
      <c r="A31" s="1" t="s">
        <v>118</v>
      </c>
      <c r="B31" s="17" t="e">
        <f>B20/B30</f>
        <v>#DIV/0!</v>
      </c>
      <c r="C31" s="1" t="s">
        <v>56</v>
      </c>
      <c r="D31" s="1" t="s">
        <v>138</v>
      </c>
    </row>
    <row r="32" spans="1:4" ht="12.75" x14ac:dyDescent="0.2">
      <c r="A32" s="1" t="s">
        <v>115</v>
      </c>
      <c r="B32" s="2"/>
      <c r="C32" s="1" t="s">
        <v>57</v>
      </c>
      <c r="D32" s="1"/>
    </row>
    <row r="33" spans="1:4" ht="12.75" x14ac:dyDescent="0.2">
      <c r="A33" s="1" t="s">
        <v>120</v>
      </c>
      <c r="B33" s="18" t="e">
        <f>B31*B32</f>
        <v>#DIV/0!</v>
      </c>
      <c r="C33" s="1" t="s">
        <v>58</v>
      </c>
      <c r="D33" s="1" t="s">
        <v>139</v>
      </c>
    </row>
    <row r="34" spans="1:4" ht="12.75" x14ac:dyDescent="0.2">
      <c r="D34" s="1"/>
    </row>
    <row r="35" spans="1:4" ht="12.75" x14ac:dyDescent="0.2">
      <c r="A35" s="28" t="s">
        <v>121</v>
      </c>
      <c r="B35" s="28"/>
      <c r="C35" s="14"/>
      <c r="D35" s="14"/>
    </row>
    <row r="36" spans="1:4" ht="12.75" x14ac:dyDescent="0.2">
      <c r="A36" s="1" t="s">
        <v>121</v>
      </c>
      <c r="B36" s="27"/>
      <c r="C36" s="1" t="s">
        <v>59</v>
      </c>
      <c r="D36" s="1"/>
    </row>
    <row r="37" spans="1:4" ht="6.95" customHeight="1" thickBot="1" x14ac:dyDescent="0.25">
      <c r="A37" s="11"/>
      <c r="B37" s="12"/>
      <c r="C37" s="11"/>
      <c r="D37" s="11"/>
    </row>
    <row r="38" spans="1:4" ht="9" customHeight="1" thickTop="1" x14ac:dyDescent="0.2">
      <c r="D38" s="1"/>
    </row>
    <row r="39" spans="1:4" ht="12.75" x14ac:dyDescent="0.2">
      <c r="A39" s="1" t="s">
        <v>122</v>
      </c>
      <c r="B39" s="19" t="e">
        <f>SUM(B18+B27+B33+B36)</f>
        <v>#DIV/0!</v>
      </c>
      <c r="C39" s="1" t="s">
        <v>66</v>
      </c>
      <c r="D39" s="1" t="s">
        <v>140</v>
      </c>
    </row>
    <row r="40" spans="1:4" ht="12.75" x14ac:dyDescent="0.2">
      <c r="A40" s="1" t="s">
        <v>123</v>
      </c>
      <c r="B40" s="8"/>
      <c r="C40" s="1" t="s">
        <v>67</v>
      </c>
      <c r="D40" s="1"/>
    </row>
    <row r="41" spans="1:4" ht="12.75" x14ac:dyDescent="0.2">
      <c r="A41" s="1" t="s">
        <v>124</v>
      </c>
      <c r="B41" s="18" t="e">
        <f>B39/B40</f>
        <v>#DIV/0!</v>
      </c>
      <c r="C41" s="6" t="s">
        <v>68</v>
      </c>
      <c r="D41" s="1" t="s">
        <v>141</v>
      </c>
    </row>
    <row r="42" spans="1:4" ht="8.1" customHeight="1" x14ac:dyDescent="0.2">
      <c r="B42" s="10"/>
      <c r="C42" s="6"/>
      <c r="D42" s="1"/>
    </row>
    <row r="43" spans="1:4" ht="8.1" customHeight="1" x14ac:dyDescent="0.2">
      <c r="A43" s="14"/>
      <c r="B43" s="20"/>
      <c r="C43" s="21"/>
      <c r="D43" s="14"/>
    </row>
    <row r="44" spans="1:4" ht="12.75" x14ac:dyDescent="0.2">
      <c r="A44" s="1" t="s">
        <v>125</v>
      </c>
      <c r="B44" s="7"/>
      <c r="C44" s="6" t="s">
        <v>69</v>
      </c>
      <c r="D44" s="1"/>
    </row>
    <row r="45" spans="1:4" ht="12.75" x14ac:dyDescent="0.2">
      <c r="A45" s="1" t="s">
        <v>124</v>
      </c>
      <c r="B45" s="18" t="e">
        <f>B41</f>
        <v>#DIV/0!</v>
      </c>
      <c r="C45" s="6" t="s">
        <v>70</v>
      </c>
      <c r="D45" s="1" t="s">
        <v>142</v>
      </c>
    </row>
    <row r="46" spans="1:4" ht="12.75" x14ac:dyDescent="0.2">
      <c r="A46" s="1" t="s">
        <v>129</v>
      </c>
      <c r="B46" s="18" t="e">
        <f>B44-B45</f>
        <v>#DIV/0!</v>
      </c>
      <c r="C46" s="6" t="s">
        <v>71</v>
      </c>
      <c r="D46" s="1" t="s">
        <v>143</v>
      </c>
    </row>
    <row r="47" spans="1:4" ht="12.75" x14ac:dyDescent="0.2">
      <c r="B47" s="10"/>
      <c r="C47" s="6"/>
      <c r="D47" s="1"/>
    </row>
    <row r="48" spans="1:4" ht="12.75" x14ac:dyDescent="0.2">
      <c r="A48" s="1" t="s">
        <v>126</v>
      </c>
      <c r="B48" s="23"/>
      <c r="C48" s="6" t="s">
        <v>72</v>
      </c>
      <c r="D48" s="1"/>
    </row>
    <row r="49" spans="1:4" ht="12.75" x14ac:dyDescent="0.2">
      <c r="A49" s="1" t="s">
        <v>128</v>
      </c>
      <c r="B49" s="18" t="e">
        <f>B46*B48</f>
        <v>#DIV/0!</v>
      </c>
      <c r="C49" s="1" t="s">
        <v>73</v>
      </c>
      <c r="D49" s="1" t="s">
        <v>144</v>
      </c>
    </row>
    <row r="50" spans="1:4" ht="8.1" customHeight="1" x14ac:dyDescent="0.2">
      <c r="B50" s="10"/>
      <c r="C50" s="6"/>
      <c r="D50" s="1"/>
    </row>
    <row r="51" spans="1:4" ht="8.1" customHeight="1" x14ac:dyDescent="0.2">
      <c r="B51" s="10"/>
      <c r="C51" s="6"/>
      <c r="D51" s="1"/>
    </row>
    <row r="52" spans="1:4" ht="12.75" x14ac:dyDescent="0.2">
      <c r="A52" s="1" t="s">
        <v>127</v>
      </c>
      <c r="B52" s="2"/>
      <c r="C52" s="1" t="s">
        <v>86</v>
      </c>
      <c r="D52" s="1"/>
    </row>
    <row r="53" spans="1:4" ht="12.75" x14ac:dyDescent="0.2">
      <c r="B53" s="9"/>
      <c r="D53" s="1"/>
    </row>
    <row r="54" spans="1:4" ht="12.75" x14ac:dyDescent="0.2">
      <c r="A54" s="1" t="s">
        <v>130</v>
      </c>
      <c r="B54" s="19" t="e">
        <f>B49-B52</f>
        <v>#DIV/0!</v>
      </c>
      <c r="C54" s="1" t="s">
        <v>87</v>
      </c>
      <c r="D54" s="1" t="s">
        <v>145</v>
      </c>
    </row>
    <row r="55" spans="1:4" x14ac:dyDescent="0.25">
      <c r="B55" s="9"/>
    </row>
    <row r="56" spans="1:4" x14ac:dyDescent="0.25">
      <c r="B56" s="9"/>
    </row>
    <row r="57" spans="1:4" x14ac:dyDescent="0.25">
      <c r="B57" s="9"/>
    </row>
    <row r="58" spans="1:4" x14ac:dyDescent="0.25">
      <c r="B58" s="9"/>
    </row>
    <row r="59" spans="1:4" x14ac:dyDescent="0.25">
      <c r="B59" s="9"/>
    </row>
  </sheetData>
  <mergeCells count="2">
    <mergeCell ref="A5:B5"/>
    <mergeCell ref="A35:B35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459BE6-3ACD-44F3-9C76-3877747B867A}">
  <dimension ref="A1:D54"/>
  <sheetViews>
    <sheetView workbookViewId="0">
      <selection activeCell="A19" sqref="A19"/>
    </sheetView>
  </sheetViews>
  <sheetFormatPr defaultRowHeight="15.75" x14ac:dyDescent="0.25"/>
  <cols>
    <col min="1" max="1" width="47.5" customWidth="1"/>
    <col min="2" max="2" width="19" customWidth="1"/>
    <col min="3" max="3" width="3.625" customWidth="1"/>
    <col min="4" max="4" width="14.25" customWidth="1"/>
  </cols>
  <sheetData>
    <row r="1" spans="1:4" x14ac:dyDescent="0.25">
      <c r="A1" s="1" t="s">
        <v>93</v>
      </c>
      <c r="B1" s="3"/>
      <c r="C1" s="1" t="s">
        <v>1</v>
      </c>
      <c r="D1" s="1"/>
    </row>
    <row r="2" spans="1:4" x14ac:dyDescent="0.25">
      <c r="A2" s="1" t="s">
        <v>94</v>
      </c>
      <c r="B2" s="3"/>
      <c r="C2" s="1" t="s">
        <v>3</v>
      </c>
      <c r="D2" s="1"/>
    </row>
    <row r="3" spans="1:4" x14ac:dyDescent="0.25">
      <c r="A3" s="1" t="s">
        <v>95</v>
      </c>
      <c r="B3" s="4"/>
      <c r="C3" s="1" t="s">
        <v>5</v>
      </c>
      <c r="D3" s="1"/>
    </row>
    <row r="4" spans="1:4" x14ac:dyDescent="0.25">
      <c r="A4" s="1"/>
      <c r="B4" s="13"/>
      <c r="C4" s="1"/>
      <c r="D4" s="22" t="s">
        <v>25</v>
      </c>
    </row>
    <row r="5" spans="1:4" x14ac:dyDescent="0.25">
      <c r="A5" s="28" t="s">
        <v>96</v>
      </c>
      <c r="B5" s="28"/>
      <c r="C5" s="14"/>
      <c r="D5" s="14"/>
    </row>
    <row r="6" spans="1:4" x14ac:dyDescent="0.25">
      <c r="A6" s="24" t="s">
        <v>97</v>
      </c>
      <c r="B6" s="24" t="s">
        <v>98</v>
      </c>
      <c r="C6" s="1"/>
      <c r="D6" s="24" t="s">
        <v>119</v>
      </c>
    </row>
    <row r="7" spans="1:4" x14ac:dyDescent="0.25">
      <c r="A7" s="1" t="s">
        <v>99</v>
      </c>
      <c r="B7" s="5"/>
      <c r="C7" s="1" t="s">
        <v>7</v>
      </c>
      <c r="D7" s="1"/>
    </row>
    <row r="8" spans="1:4" x14ac:dyDescent="0.25">
      <c r="A8" s="1" t="s">
        <v>101</v>
      </c>
      <c r="B8" s="5"/>
      <c r="C8" s="1" t="s">
        <v>8</v>
      </c>
      <c r="D8" s="1"/>
    </row>
    <row r="9" spans="1:4" x14ac:dyDescent="0.25">
      <c r="A9" s="1" t="s">
        <v>100</v>
      </c>
      <c r="B9" s="5"/>
      <c r="C9" s="1" t="s">
        <v>36</v>
      </c>
      <c r="D9" s="1"/>
    </row>
    <row r="10" spans="1:4" x14ac:dyDescent="0.25">
      <c r="A10" s="1" t="s">
        <v>102</v>
      </c>
      <c r="B10" s="5"/>
      <c r="C10" s="1" t="s">
        <v>37</v>
      </c>
      <c r="D10" s="1"/>
    </row>
    <row r="11" spans="1:4" x14ac:dyDescent="0.25">
      <c r="A11" s="1" t="s">
        <v>103</v>
      </c>
      <c r="B11" s="5"/>
      <c r="C11" s="1" t="s">
        <v>38</v>
      </c>
      <c r="D11" s="1"/>
    </row>
    <row r="12" spans="1:4" x14ac:dyDescent="0.25">
      <c r="A12" s="1" t="s">
        <v>132</v>
      </c>
      <c r="B12" s="5"/>
      <c r="C12" s="1" t="s">
        <v>39</v>
      </c>
      <c r="D12" s="1"/>
    </row>
    <row r="13" spans="1:4" x14ac:dyDescent="0.25">
      <c r="A13" s="1" t="s">
        <v>104</v>
      </c>
      <c r="B13" s="5"/>
      <c r="C13" s="1" t="s">
        <v>40</v>
      </c>
      <c r="D13" s="1"/>
    </row>
    <row r="14" spans="1:4" x14ac:dyDescent="0.25">
      <c r="A14" s="26" t="s">
        <v>105</v>
      </c>
      <c r="B14" s="5"/>
      <c r="C14" s="1" t="s">
        <v>41</v>
      </c>
      <c r="D14" s="1"/>
    </row>
    <row r="15" spans="1:4" x14ac:dyDescent="0.25">
      <c r="A15" s="1" t="s">
        <v>106</v>
      </c>
      <c r="B15" s="25"/>
      <c r="C15" s="1" t="s">
        <v>16</v>
      </c>
      <c r="D15" s="1" t="s">
        <v>133</v>
      </c>
    </row>
    <row r="16" spans="1:4" x14ac:dyDescent="0.25">
      <c r="A16" s="1" t="s">
        <v>107</v>
      </c>
      <c r="B16" s="17"/>
      <c r="C16" s="1" t="s">
        <v>42</v>
      </c>
      <c r="D16" s="1" t="s">
        <v>134</v>
      </c>
    </row>
    <row r="17" spans="1:4" x14ac:dyDescent="0.25">
      <c r="A17" s="1" t="s">
        <v>108</v>
      </c>
      <c r="B17" s="2"/>
      <c r="C17" s="1" t="s">
        <v>43</v>
      </c>
      <c r="D17" s="1"/>
    </row>
    <row r="18" spans="1:4" x14ac:dyDescent="0.25">
      <c r="A18" s="1" t="s">
        <v>109</v>
      </c>
      <c r="B18" s="18"/>
      <c r="C18" s="1" t="s">
        <v>44</v>
      </c>
      <c r="D18" s="1" t="s">
        <v>135</v>
      </c>
    </row>
    <row r="19" spans="1:4" x14ac:dyDescent="0.25">
      <c r="A19" s="1"/>
      <c r="B19" s="15"/>
      <c r="C19" s="1"/>
      <c r="D19" s="1"/>
    </row>
    <row r="20" spans="1:4" x14ac:dyDescent="0.25">
      <c r="A20" s="1" t="s">
        <v>110</v>
      </c>
      <c r="B20" s="3"/>
      <c r="C20" s="1" t="s">
        <v>45</v>
      </c>
      <c r="D20" s="1"/>
    </row>
    <row r="21" spans="1:4" x14ac:dyDescent="0.25">
      <c r="A21" s="1" t="s">
        <v>111</v>
      </c>
      <c r="B21" s="4"/>
      <c r="C21" s="1" t="s">
        <v>46</v>
      </c>
      <c r="D21" s="1"/>
    </row>
    <row r="22" spans="1:4" x14ac:dyDescent="0.25">
      <c r="A22" s="1"/>
      <c r="B22" s="16"/>
      <c r="C22" s="1"/>
      <c r="D22" s="1"/>
    </row>
    <row r="23" spans="1:4" x14ac:dyDescent="0.25">
      <c r="A23" s="1"/>
      <c r="B23" s="24" t="s">
        <v>112</v>
      </c>
      <c r="C23" s="1"/>
      <c r="D23" s="1"/>
    </row>
    <row r="24" spans="1:4" x14ac:dyDescent="0.25">
      <c r="A24" s="1" t="s">
        <v>113</v>
      </c>
      <c r="B24" s="5"/>
      <c r="C24" s="1" t="s">
        <v>47</v>
      </c>
      <c r="D24" s="1"/>
    </row>
    <row r="25" spans="1:4" x14ac:dyDescent="0.25">
      <c r="A25" s="1" t="s">
        <v>114</v>
      </c>
      <c r="B25" s="17"/>
      <c r="C25" s="1" t="s">
        <v>48</v>
      </c>
      <c r="D25" s="1" t="s">
        <v>136</v>
      </c>
    </row>
    <row r="26" spans="1:4" x14ac:dyDescent="0.25">
      <c r="A26" s="1" t="s">
        <v>115</v>
      </c>
      <c r="B26" s="2"/>
      <c r="C26" s="1" t="s">
        <v>49</v>
      </c>
      <c r="D26" s="1"/>
    </row>
    <row r="27" spans="1:4" x14ac:dyDescent="0.25">
      <c r="A27" s="1" t="s">
        <v>116</v>
      </c>
      <c r="B27" s="19"/>
      <c r="C27" s="1" t="s">
        <v>50</v>
      </c>
      <c r="D27" s="1" t="s">
        <v>137</v>
      </c>
    </row>
    <row r="28" spans="1:4" x14ac:dyDescent="0.25">
      <c r="A28" s="1"/>
      <c r="B28" s="1"/>
      <c r="C28" s="1"/>
      <c r="D28" s="1"/>
    </row>
    <row r="29" spans="1:4" x14ac:dyDescent="0.25">
      <c r="A29" s="1"/>
      <c r="B29" s="24" t="s">
        <v>131</v>
      </c>
      <c r="C29" s="1"/>
      <c r="D29" s="1"/>
    </row>
    <row r="30" spans="1:4" x14ac:dyDescent="0.25">
      <c r="A30" s="1" t="s">
        <v>117</v>
      </c>
      <c r="B30" s="5"/>
      <c r="C30" s="1" t="s">
        <v>55</v>
      </c>
      <c r="D30" s="1"/>
    </row>
    <row r="31" spans="1:4" x14ac:dyDescent="0.25">
      <c r="A31" s="1" t="s">
        <v>118</v>
      </c>
      <c r="B31" s="17"/>
      <c r="C31" s="1" t="s">
        <v>56</v>
      </c>
      <c r="D31" s="1" t="s">
        <v>138</v>
      </c>
    </row>
    <row r="32" spans="1:4" x14ac:dyDescent="0.25">
      <c r="A32" s="1" t="s">
        <v>115</v>
      </c>
      <c r="B32" s="2"/>
      <c r="C32" s="1" t="s">
        <v>57</v>
      </c>
      <c r="D32" s="1"/>
    </row>
    <row r="33" spans="1:4" x14ac:dyDescent="0.25">
      <c r="A33" s="1" t="s">
        <v>120</v>
      </c>
      <c r="B33" s="18"/>
      <c r="C33" s="1" t="s">
        <v>58</v>
      </c>
      <c r="D33" s="1" t="s">
        <v>139</v>
      </c>
    </row>
    <row r="34" spans="1:4" x14ac:dyDescent="0.25">
      <c r="A34" s="1"/>
      <c r="B34" s="1"/>
      <c r="C34" s="1"/>
      <c r="D34" s="1"/>
    </row>
    <row r="35" spans="1:4" x14ac:dyDescent="0.25">
      <c r="A35" s="28" t="s">
        <v>121</v>
      </c>
      <c r="B35" s="28"/>
      <c r="C35" s="14"/>
      <c r="D35" s="14"/>
    </row>
    <row r="36" spans="1:4" x14ac:dyDescent="0.25">
      <c r="A36" s="1" t="s">
        <v>121</v>
      </c>
      <c r="B36" s="27"/>
      <c r="C36" s="1" t="s">
        <v>59</v>
      </c>
      <c r="D36" s="1"/>
    </row>
    <row r="37" spans="1:4" ht="16.5" thickBot="1" x14ac:dyDescent="0.3">
      <c r="A37" s="11"/>
      <c r="B37" s="12"/>
      <c r="C37" s="11"/>
      <c r="D37" s="11"/>
    </row>
    <row r="38" spans="1:4" ht="16.5" thickTop="1" x14ac:dyDescent="0.25">
      <c r="A38" s="1"/>
      <c r="B38" s="1"/>
      <c r="C38" s="1"/>
      <c r="D38" s="1"/>
    </row>
    <row r="39" spans="1:4" x14ac:dyDescent="0.25">
      <c r="A39" s="1" t="s">
        <v>122</v>
      </c>
      <c r="B39" s="19"/>
      <c r="C39" s="1" t="s">
        <v>66</v>
      </c>
      <c r="D39" s="1" t="s">
        <v>140</v>
      </c>
    </row>
    <row r="40" spans="1:4" x14ac:dyDescent="0.25">
      <c r="A40" s="1" t="s">
        <v>123</v>
      </c>
      <c r="B40" s="8"/>
      <c r="C40" s="1" t="s">
        <v>67</v>
      </c>
      <c r="D40" s="1"/>
    </row>
    <row r="41" spans="1:4" x14ac:dyDescent="0.25">
      <c r="A41" s="1" t="s">
        <v>124</v>
      </c>
      <c r="B41" s="18"/>
      <c r="C41" s="6" t="s">
        <v>68</v>
      </c>
      <c r="D41" s="1" t="s">
        <v>141</v>
      </c>
    </row>
    <row r="42" spans="1:4" x14ac:dyDescent="0.25">
      <c r="A42" s="1"/>
      <c r="B42" s="10"/>
      <c r="C42" s="6"/>
      <c r="D42" s="1"/>
    </row>
    <row r="43" spans="1:4" x14ac:dyDescent="0.25">
      <c r="A43" s="14"/>
      <c r="B43" s="20"/>
      <c r="C43" s="21"/>
      <c r="D43" s="14"/>
    </row>
    <row r="44" spans="1:4" x14ac:dyDescent="0.25">
      <c r="A44" s="1" t="s">
        <v>125</v>
      </c>
      <c r="B44" s="7"/>
      <c r="C44" s="6" t="s">
        <v>69</v>
      </c>
      <c r="D44" s="1"/>
    </row>
    <row r="45" spans="1:4" x14ac:dyDescent="0.25">
      <c r="A45" s="1" t="s">
        <v>124</v>
      </c>
      <c r="B45" s="18"/>
      <c r="C45" s="6" t="s">
        <v>70</v>
      </c>
      <c r="D45" s="1" t="s">
        <v>142</v>
      </c>
    </row>
    <row r="46" spans="1:4" x14ac:dyDescent="0.25">
      <c r="A46" s="1" t="s">
        <v>129</v>
      </c>
      <c r="B46" s="18"/>
      <c r="C46" s="6" t="s">
        <v>71</v>
      </c>
      <c r="D46" s="1" t="s">
        <v>143</v>
      </c>
    </row>
    <row r="47" spans="1:4" x14ac:dyDescent="0.25">
      <c r="A47" s="1"/>
      <c r="B47" s="10"/>
      <c r="C47" s="6"/>
      <c r="D47" s="1"/>
    </row>
    <row r="48" spans="1:4" x14ac:dyDescent="0.25">
      <c r="A48" s="1" t="s">
        <v>126</v>
      </c>
      <c r="B48" s="23"/>
      <c r="C48" s="6" t="s">
        <v>72</v>
      </c>
      <c r="D48" s="1"/>
    </row>
    <row r="49" spans="1:4" x14ac:dyDescent="0.25">
      <c r="A49" s="1" t="s">
        <v>128</v>
      </c>
      <c r="B49" s="18"/>
      <c r="C49" s="1" t="s">
        <v>73</v>
      </c>
      <c r="D49" s="1" t="s">
        <v>144</v>
      </c>
    </row>
    <row r="50" spans="1:4" x14ac:dyDescent="0.25">
      <c r="A50" s="1"/>
      <c r="B50" s="10"/>
      <c r="C50" s="6"/>
      <c r="D50" s="1"/>
    </row>
    <row r="51" spans="1:4" x14ac:dyDescent="0.25">
      <c r="A51" s="1"/>
      <c r="B51" s="10"/>
      <c r="C51" s="6"/>
      <c r="D51" s="1"/>
    </row>
    <row r="52" spans="1:4" x14ac:dyDescent="0.25">
      <c r="A52" s="1" t="s">
        <v>127</v>
      </c>
      <c r="B52" s="2"/>
      <c r="C52" s="1" t="s">
        <v>86</v>
      </c>
      <c r="D52" s="1"/>
    </row>
    <row r="53" spans="1:4" x14ac:dyDescent="0.25">
      <c r="A53" s="1"/>
      <c r="B53" s="9"/>
      <c r="C53" s="1"/>
      <c r="D53" s="1"/>
    </row>
    <row r="54" spans="1:4" x14ac:dyDescent="0.25">
      <c r="A54" s="1" t="s">
        <v>130</v>
      </c>
      <c r="B54" s="19">
        <f>B49-B52</f>
        <v>0</v>
      </c>
      <c r="C54" s="1" t="s">
        <v>87</v>
      </c>
      <c r="D54" s="1" t="s">
        <v>145</v>
      </c>
    </row>
  </sheetData>
  <mergeCells count="2">
    <mergeCell ref="A5:B5"/>
    <mergeCell ref="A35:B35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11"/>
  <sheetViews>
    <sheetView workbookViewId="0">
      <selection activeCell="B31" sqref="B31"/>
    </sheetView>
  </sheetViews>
  <sheetFormatPr defaultColWidth="11" defaultRowHeight="15.75" x14ac:dyDescent="0.25"/>
  <cols>
    <col min="1" max="1" width="17.875" customWidth="1"/>
  </cols>
  <sheetData>
    <row r="1" spans="1:15" x14ac:dyDescent="0.25">
      <c r="A1" t="str">
        <f>'Cost per Unit'!A7</f>
        <v>Bed Preparation</v>
      </c>
      <c r="B1">
        <f>'Cost per Unit'!B7</f>
        <v>0</v>
      </c>
    </row>
    <row r="2" spans="1:15" x14ac:dyDescent="0.25">
      <c r="A2" t="str">
        <f>'Cost per Unit'!A8</f>
        <v>Direct Seeding</v>
      </c>
      <c r="B2">
        <f>'Cost per Unit'!B8</f>
        <v>0</v>
      </c>
    </row>
    <row r="3" spans="1:15" x14ac:dyDescent="0.25">
      <c r="A3" t="str">
        <f>'Cost per Unit'!A9</f>
        <v>Transplanting</v>
      </c>
      <c r="B3">
        <f>'Cost per Unit'!B9</f>
        <v>0</v>
      </c>
    </row>
    <row r="4" spans="1:15" x14ac:dyDescent="0.25">
      <c r="A4" t="str">
        <f>'Cost per Unit'!A10</f>
        <v>Weed Management</v>
      </c>
      <c r="B4">
        <f>'Cost per Unit'!B10</f>
        <v>0</v>
      </c>
    </row>
    <row r="5" spans="1:15" x14ac:dyDescent="0.25">
      <c r="A5" t="str">
        <f>'Cost per Unit'!A11</f>
        <v>Irrigation</v>
      </c>
      <c r="B5">
        <f>'Cost per Unit'!B11</f>
        <v>0</v>
      </c>
    </row>
    <row r="6" spans="1:15" x14ac:dyDescent="0.25">
      <c r="A6" t="str">
        <f>'Cost per Unit'!A12</f>
        <v>Covering</v>
      </c>
      <c r="B6">
        <f>'Cost per Unit'!B12</f>
        <v>0</v>
      </c>
    </row>
    <row r="7" spans="1:15" x14ac:dyDescent="0.25">
      <c r="A7" t="str">
        <f>'Cost per Unit'!A13</f>
        <v>Plant Care</v>
      </c>
      <c r="B7">
        <f>'Cost per Unit'!B13</f>
        <v>0</v>
      </c>
    </row>
    <row r="8" spans="1:15" x14ac:dyDescent="0.25">
      <c r="A8" t="str">
        <f>'Cost per Unit'!A14</f>
        <v>Other</v>
      </c>
      <c r="B8">
        <f>'Cost per Unit'!B14</f>
        <v>0</v>
      </c>
    </row>
    <row r="9" spans="1:15" x14ac:dyDescent="0.25">
      <c r="A9" t="s">
        <v>27</v>
      </c>
      <c r="B9" t="e">
        <f>('Cost per Unit'!B25)*60</f>
        <v>#DIV/0!</v>
      </c>
    </row>
    <row r="10" spans="1:15" x14ac:dyDescent="0.25">
      <c r="A10" t="s">
        <v>28</v>
      </c>
      <c r="B10" t="e">
        <f>('Cost per Unit'!B31)*60</f>
        <v>#DIV/0!</v>
      </c>
    </row>
    <row r="11" spans="1:15" x14ac:dyDescent="0.25">
      <c r="O11" t="s">
        <v>16</v>
      </c>
    </row>
  </sheetData>
  <phoneticPr fontId="6" type="noConversion"/>
  <pageMargins left="0.7" right="0.7" top="0.75" bottom="0.75" header="0.3" footer="0.3"/>
  <pageSetup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Cost per Unit</vt:lpstr>
      <vt:lpstr>Espanol</vt:lpstr>
      <vt:lpstr>Espanol print</vt:lpstr>
      <vt:lpstr>Labor Pie Chart</vt:lpstr>
    </vt:vector>
  </TitlesOfParts>
  <Company>Oregon Tilth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Tanya Murray</dc:creator>
  <cp:lastModifiedBy>Kate Selting</cp:lastModifiedBy>
  <cp:lastPrinted>2019-03-14T22:23:22Z</cp:lastPrinted>
  <dcterms:created xsi:type="dcterms:W3CDTF">2018-05-10T21:32:37Z</dcterms:created>
  <dcterms:modified xsi:type="dcterms:W3CDTF">2019-03-14T22:37:00Z</dcterms:modified>
</cp:coreProperties>
</file>